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lez2025\"/>
    </mc:Choice>
  </mc:AlternateContent>
  <xr:revisionPtr revIDLastSave="0" documentId="8_{F80D68D8-77BC-4E0E-A61B-3295CDDE8180}" xr6:coauthVersionLast="47" xr6:coauthVersionMax="47" xr10:uidLastSave="{00000000-0000-0000-0000-000000000000}"/>
  <bookViews>
    <workbookView xWindow="-120" yWindow="-120" windowWidth="19440" windowHeight="15000" xr2:uid="{4A615D58-CD41-4F53-A1E0-17A7ABEA396C}"/>
  </bookViews>
  <sheets>
    <sheet name="Partiti18" sheetId="36" r:id="rId1"/>
    <sheet name="riepilogo" sheetId="17" r:id="rId2"/>
    <sheet name="ElettPres" sheetId="33" r:id="rId3"/>
    <sheet name="Foglio1" sheetId="12" state="hidden" r:id="rId4"/>
    <sheet name="Foglio2" sheetId="11" state="hidden" r:id="rId5"/>
  </sheets>
  <definedNames>
    <definedName name="_xlnm.Print_Area" localSheetId="2">ElettPres!$B$2:$I$19</definedName>
    <definedName name="_xlnm.Print_Area" localSheetId="0">Partiti18!$B$3:$D$22</definedName>
    <definedName name="_xlnm.Print_Area" localSheetId="1">riepilogo!$B$2:$I$27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3" l="1"/>
  <c r="C11" i="33"/>
  <c r="D11" i="33"/>
  <c r="H70" i="33"/>
  <c r="I19" i="33"/>
  <c r="I6" i="33"/>
  <c r="I10" i="33"/>
  <c r="H12" i="33"/>
  <c r="I7" i="33"/>
  <c r="H15" i="33"/>
  <c r="I15" i="33"/>
  <c r="H13" i="33"/>
  <c r="H16" i="33"/>
  <c r="C12" i="33"/>
  <c r="D12" i="33"/>
  <c r="D16" i="33"/>
  <c r="D17" i="33"/>
  <c r="D6" i="33"/>
  <c r="C15" i="33"/>
  <c r="D20" i="36"/>
  <c r="D18" i="36"/>
  <c r="D16" i="36"/>
  <c r="D14" i="36"/>
  <c r="D12" i="36"/>
  <c r="D10" i="36"/>
  <c r="D8" i="36"/>
  <c r="D6" i="36"/>
  <c r="D4" i="36"/>
  <c r="C24" i="17"/>
  <c r="C25" i="17"/>
  <c r="C22" i="36"/>
  <c r="D21" i="36"/>
  <c r="G20" i="17"/>
  <c r="C11" i="17"/>
  <c r="C27" i="17"/>
  <c r="C19" i="17"/>
  <c r="G12" i="17"/>
  <c r="G4" i="17"/>
  <c r="G26" i="17"/>
  <c r="G27" i="17"/>
  <c r="D15" i="33"/>
  <c r="B102" i="17"/>
  <c r="B103" i="17"/>
  <c r="B104" i="17"/>
  <c r="B105" i="17"/>
  <c r="B106" i="17"/>
  <c r="B107" i="17"/>
  <c r="B108" i="17"/>
  <c r="B109" i="17"/>
  <c r="B110" i="17"/>
  <c r="B111" i="17"/>
  <c r="B101" i="17"/>
  <c r="H17" i="33"/>
  <c r="I16" i="33"/>
  <c r="F12" i="17"/>
  <c r="I17" i="33"/>
  <c r="D5" i="17"/>
  <c r="D9" i="17"/>
  <c r="D13" i="17"/>
  <c r="D17" i="17"/>
  <c r="D21" i="17"/>
  <c r="F20" i="17"/>
  <c r="D6" i="17"/>
  <c r="D10" i="17"/>
  <c r="D14" i="17"/>
  <c r="D18" i="17"/>
  <c r="D22" i="17"/>
  <c r="F4" i="17"/>
  <c r="F27" i="17"/>
  <c r="D7" i="17"/>
  <c r="D15" i="17"/>
  <c r="D23" i="17"/>
  <c r="F26" i="17"/>
  <c r="D4" i="17"/>
  <c r="D8" i="17"/>
  <c r="D12" i="17"/>
  <c r="D19" i="17"/>
  <c r="D16" i="17"/>
  <c r="D20" i="17"/>
  <c r="D13" i="33"/>
  <c r="C13" i="33"/>
  <c r="D7" i="36"/>
  <c r="D11" i="36"/>
  <c r="D15" i="36"/>
  <c r="D19" i="36"/>
  <c r="C16" i="33"/>
  <c r="C17" i="33"/>
  <c r="I9" i="33"/>
  <c r="I8" i="33"/>
  <c r="I12" i="33"/>
  <c r="D5" i="36"/>
  <c r="D9" i="36"/>
  <c r="D13" i="36"/>
  <c r="D17" i="36"/>
  <c r="I11" i="33"/>
  <c r="D24" i="17"/>
  <c r="D11" i="17"/>
  <c r="D27" i="17"/>
  <c r="D25" i="17"/>
  <c r="D22" i="36"/>
</calcChain>
</file>

<file path=xl/sharedStrings.xml><?xml version="1.0" encoding="utf-8"?>
<sst xmlns="http://schemas.openxmlformats.org/spreadsheetml/2006/main" count="107" uniqueCount="86">
  <si>
    <t>totale</t>
  </si>
  <si>
    <t>%</t>
  </si>
  <si>
    <t>Elettori</t>
  </si>
  <si>
    <t>votanti</t>
  </si>
  <si>
    <t>affluenza</t>
  </si>
  <si>
    <t>M5S</t>
  </si>
  <si>
    <t>voti</t>
  </si>
  <si>
    <t>voti validi</t>
  </si>
  <si>
    <t>quadratura</t>
  </si>
  <si>
    <t>seggi</t>
  </si>
  <si>
    <t>C.S.</t>
  </si>
  <si>
    <t>non votanti</t>
  </si>
  <si>
    <t>Partiti e Movimenti</t>
  </si>
  <si>
    <t>quadratura Elettori</t>
  </si>
  <si>
    <t>totale voti validi liste circoscrizionali</t>
  </si>
  <si>
    <t>C.D.</t>
  </si>
  <si>
    <t>Candidati a Presidente</t>
  </si>
  <si>
    <t>-</t>
  </si>
  <si>
    <t>Fratelli D'Italia</t>
  </si>
  <si>
    <t>Unione di Centro</t>
  </si>
  <si>
    <t>calcoli</t>
  </si>
  <si>
    <t>Presidente</t>
  </si>
  <si>
    <t xml:space="preserve">totale voti validi </t>
  </si>
  <si>
    <t xml:space="preserve">N seggi </t>
  </si>
  <si>
    <t>PD</t>
  </si>
  <si>
    <t>Lega per Salvini premier</t>
  </si>
  <si>
    <t>Noi Moderati</t>
  </si>
  <si>
    <t>Alleanza Verdi e Sinistra</t>
  </si>
  <si>
    <t>Democrazia Sovrana Popolare</t>
  </si>
  <si>
    <t>Forza Italia ( con Base Popolare)</t>
  </si>
  <si>
    <t>Civici Marche</t>
  </si>
  <si>
    <t>I Marchigiani per Acquaroli</t>
  </si>
  <si>
    <t>Avanti con Ricci (PSI-+Europa+PRI ecc ecc)</t>
  </si>
  <si>
    <t>Progetto Marche Vive</t>
  </si>
  <si>
    <t>Matteo Ricci Presidente</t>
  </si>
  <si>
    <t>Pace Salute Lavoro</t>
  </si>
  <si>
    <t>Forza del Popolo</t>
  </si>
  <si>
    <t>Partito Comunista Italiano</t>
  </si>
  <si>
    <t>Evoluzione della Rivoluzione</t>
  </si>
  <si>
    <t>Francesco Acquaroli</t>
  </si>
  <si>
    <t>Matteo Ricci</t>
  </si>
  <si>
    <t>Claudio Bolletta</t>
  </si>
  <si>
    <t>Francesco Gerardi</t>
  </si>
  <si>
    <t>Lidia Mangani</t>
  </si>
  <si>
    <t>Beatrice Marinelli</t>
  </si>
  <si>
    <t>Competizione elettorale regione Marche 28 e 29 settembre 2025  sezioni 1.572</t>
  </si>
  <si>
    <t>Quadratura 305.104 + 247.053 + 15.245</t>
  </si>
  <si>
    <t xml:space="preserve">GIORGIA MELONI PER ACQUAROLI - FRATELLI D'ITALIA </t>
  </si>
  <si>
    <t xml:space="preserve">PD - PARTITO DEMOCRATICO </t>
  </si>
  <si>
    <t xml:space="preserve">LEGA SALVINI MARCHE </t>
  </si>
  <si>
    <t xml:space="preserve">LISTA CIVICA MATTEO RICCI PRESIDENTE </t>
  </si>
  <si>
    <t xml:space="preserve">MOVIMENTO 5 STELLE 2050 </t>
  </si>
  <si>
    <t>I MARCHIGIANI PER ACQUAROLI PRESIDENTE</t>
  </si>
  <si>
    <t xml:space="preserve">ALLEANZA VERDI E SINISTRA </t>
  </si>
  <si>
    <t xml:space="preserve">CIVICI MARCHE PER ACQUAROLI PRESIDENTE </t>
  </si>
  <si>
    <t xml:space="preserve">PROGETTO MARCHE VIVE MATTEO RICCI PRESIDENTE </t>
  </si>
  <si>
    <t xml:space="preserve">LISTE CIVICHE LIBERTAS UNIONE DI CENTRO </t>
  </si>
  <si>
    <t xml:space="preserve">NOI MODERATI PER ACQUAROLI </t>
  </si>
  <si>
    <t xml:space="preserve">PROGETTO CIVICO AVANTI CON RICCI </t>
  </si>
  <si>
    <t xml:space="preserve">PACE SALUTE LAVORO </t>
  </si>
  <si>
    <t xml:space="preserve">EVOLUZIONE DELLA RIVOLUZIONE </t>
  </si>
  <si>
    <t xml:space="preserve">PCI - PARTITO COMUNISTA ITALIANO </t>
  </si>
  <si>
    <t xml:space="preserve">DEMOCRAZIA SOVRANA POPOLARE DSP CON MARCO RIZZO </t>
  </si>
  <si>
    <t xml:space="preserve">FORZA DEL POPOLO CON AMORE E LIBERTA' GERARDI PRESIDENTE MARCHE </t>
  </si>
  <si>
    <t xml:space="preserve">FORZA ITALIA </t>
  </si>
  <si>
    <t>TOTALE VOTI VALIDI</t>
  </si>
  <si>
    <r>
      <t>Graduatoria Partiti</t>
    </r>
    <r>
      <rPr>
        <b/>
        <sz val="14"/>
        <color indexed="12"/>
        <rFont val="Arial"/>
        <family val="2"/>
      </rPr>
      <t xml:space="preserve"> competizione elettorale regione Marche  28 e 29 settembre 2025</t>
    </r>
  </si>
  <si>
    <t>di cui  uno</t>
  </si>
  <si>
    <t>al</t>
  </si>
  <si>
    <t>19 +1 = 20</t>
  </si>
  <si>
    <t>10 +1 = 11</t>
  </si>
  <si>
    <t>di cui  uno al</t>
  </si>
  <si>
    <t>candidato</t>
  </si>
  <si>
    <t>29 + 2</t>
  </si>
  <si>
    <t xml:space="preserve">non votanti </t>
  </si>
  <si>
    <t>non reperibile</t>
  </si>
  <si>
    <t xml:space="preserve">totale Elettori </t>
  </si>
  <si>
    <t>schede bianche (1)</t>
  </si>
  <si>
    <t>schede contestate (1)</t>
  </si>
  <si>
    <t>schede nulle (1)</t>
  </si>
  <si>
    <t>totale schede non valide (1)</t>
  </si>
  <si>
    <t>non ottenibile</t>
  </si>
  <si>
    <t>(1)</t>
  </si>
  <si>
    <t>voti assegnati</t>
  </si>
  <si>
    <t>Differenza ricavata</t>
  </si>
  <si>
    <t>48,58+1,43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</si>
</sst>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3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</font>
    <font>
      <sz val="10"/>
      <color indexed="49"/>
      <name val="Verdana"/>
      <family val="2"/>
    </font>
    <font>
      <sz val="11"/>
      <color indexed="63"/>
      <name val="Open Sans"/>
      <family val="2"/>
    </font>
    <font>
      <b/>
      <sz val="14"/>
      <color indexed="63"/>
      <name val="Arial"/>
      <family val="2"/>
    </font>
    <font>
      <b/>
      <sz val="14"/>
      <name val="Arial"/>
      <family val="2"/>
    </font>
    <font>
      <b/>
      <sz val="14"/>
      <color indexed="20"/>
      <name val="Arial"/>
      <family val="2"/>
    </font>
    <font>
      <b/>
      <sz val="14"/>
      <color indexed="12"/>
      <name val="Arial"/>
      <family val="2"/>
    </font>
    <font>
      <b/>
      <sz val="14"/>
      <color indexed="10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b/>
      <sz val="14"/>
      <color indexed="9"/>
      <name val="Arial"/>
      <family val="2"/>
    </font>
    <font>
      <b/>
      <sz val="14"/>
      <color indexed="6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1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1" fillId="23" borderId="4" applyNumberFormat="0" applyFon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213">
    <xf numFmtId="0" fontId="0" fillId="0" borderId="0" xfId="0"/>
    <xf numFmtId="0" fontId="19" fillId="0" borderId="0" xfId="0" applyFont="1"/>
    <xf numFmtId="0" fontId="20" fillId="24" borderId="0" xfId="0" applyFont="1" applyFill="1"/>
    <xf numFmtId="0" fontId="0" fillId="24" borderId="0" xfId="0" applyFill="1"/>
    <xf numFmtId="10" fontId="22" fillId="24" borderId="10" xfId="0" applyNumberFormat="1" applyFont="1" applyFill="1" applyBorder="1" applyAlignment="1" applyProtection="1">
      <alignment horizontal="center" vertical="center"/>
      <protection hidden="1"/>
    </xf>
    <xf numFmtId="0" fontId="22" fillId="24" borderId="11" xfId="0" applyFont="1" applyFill="1" applyBorder="1" applyAlignment="1" applyProtection="1">
      <alignment horizontal="center" vertical="center"/>
      <protection hidden="1"/>
    </xf>
    <xf numFmtId="0" fontId="22" fillId="24" borderId="0" xfId="0" applyFont="1" applyFill="1"/>
    <xf numFmtId="0" fontId="22" fillId="24" borderId="12" xfId="0" applyFont="1" applyFill="1" applyBorder="1" applyAlignment="1" applyProtection="1">
      <alignment horizontal="center" vertical="center"/>
      <protection hidden="1"/>
    </xf>
    <xf numFmtId="3" fontId="23" fillId="24" borderId="13" xfId="0" applyNumberFormat="1" applyFont="1" applyFill="1" applyBorder="1" applyAlignment="1" applyProtection="1">
      <alignment horizontal="center" vertical="center"/>
      <protection hidden="1"/>
    </xf>
    <xf numFmtId="0" fontId="22" fillId="24" borderId="13" xfId="0" applyFont="1" applyFill="1" applyBorder="1" applyAlignment="1" applyProtection="1">
      <alignment horizontal="center"/>
      <protection hidden="1"/>
    </xf>
    <xf numFmtId="0" fontId="22" fillId="24" borderId="14" xfId="0" applyFont="1" applyFill="1" applyBorder="1" applyAlignment="1" applyProtection="1">
      <alignment horizontal="center"/>
      <protection hidden="1"/>
    </xf>
    <xf numFmtId="0" fontId="22" fillId="24" borderId="15" xfId="0" applyFont="1" applyFill="1" applyBorder="1" applyAlignment="1" applyProtection="1">
      <alignment horizontal="center" vertical="center"/>
      <protection hidden="1"/>
    </xf>
    <xf numFmtId="3" fontId="22" fillId="24" borderId="16" xfId="0" applyNumberFormat="1" applyFont="1" applyFill="1" applyBorder="1" applyAlignment="1" applyProtection="1">
      <alignment horizontal="center" vertical="center"/>
      <protection hidden="1"/>
    </xf>
    <xf numFmtId="0" fontId="22" fillId="24" borderId="17" xfId="0" applyFont="1" applyFill="1" applyBorder="1" applyAlignment="1" applyProtection="1">
      <alignment horizontal="center" vertical="center"/>
      <protection hidden="1"/>
    </xf>
    <xf numFmtId="0" fontId="22" fillId="24" borderId="16" xfId="0" applyFont="1" applyFill="1" applyBorder="1" applyAlignment="1" applyProtection="1">
      <alignment horizontal="center" vertical="center"/>
      <protection hidden="1"/>
    </xf>
    <xf numFmtId="0" fontId="25" fillId="24" borderId="15" xfId="0" applyFont="1" applyFill="1" applyBorder="1" applyAlignment="1" applyProtection="1">
      <alignment horizontal="center" vertical="center"/>
      <protection hidden="1"/>
    </xf>
    <xf numFmtId="3" fontId="25" fillId="24" borderId="16" xfId="0" applyNumberFormat="1" applyFont="1" applyFill="1" applyBorder="1" applyAlignment="1" applyProtection="1">
      <alignment horizontal="center" vertical="center"/>
      <protection hidden="1"/>
    </xf>
    <xf numFmtId="10" fontId="22" fillId="24" borderId="17" xfId="0" applyNumberFormat="1" applyFont="1" applyFill="1" applyBorder="1" applyAlignment="1" applyProtection="1">
      <alignment horizontal="center" vertical="center"/>
      <protection hidden="1"/>
    </xf>
    <xf numFmtId="3" fontId="25" fillId="24" borderId="15" xfId="0" applyNumberFormat="1" applyFont="1" applyFill="1" applyBorder="1" applyAlignment="1" applyProtection="1">
      <alignment horizontal="center" vertical="center"/>
      <protection hidden="1"/>
    </xf>
    <xf numFmtId="10" fontId="22" fillId="24" borderId="16" xfId="0" applyNumberFormat="1" applyFont="1" applyFill="1" applyBorder="1" applyAlignment="1" applyProtection="1">
      <alignment horizontal="center" vertical="center"/>
      <protection hidden="1"/>
    </xf>
    <xf numFmtId="0" fontId="22" fillId="24" borderId="18" xfId="0" applyFont="1" applyFill="1" applyBorder="1" applyAlignment="1" applyProtection="1">
      <alignment horizontal="center" vertical="center"/>
      <protection hidden="1"/>
    </xf>
    <xf numFmtId="0" fontId="22" fillId="24" borderId="19" xfId="0" applyFont="1" applyFill="1" applyBorder="1" applyAlignment="1" applyProtection="1">
      <alignment horizontal="center" vertical="center"/>
      <protection hidden="1"/>
    </xf>
    <xf numFmtId="10" fontId="25" fillId="24" borderId="15" xfId="0" applyNumberFormat="1" applyFont="1" applyFill="1" applyBorder="1" applyAlignment="1" applyProtection="1">
      <alignment horizontal="center" vertical="center"/>
      <protection hidden="1"/>
    </xf>
    <xf numFmtId="3" fontId="24" fillId="24" borderId="16" xfId="0" applyNumberFormat="1" applyFont="1" applyFill="1" applyBorder="1" applyAlignment="1" applyProtection="1">
      <alignment horizontal="center" vertical="center"/>
      <protection hidden="1"/>
    </xf>
    <xf numFmtId="0" fontId="22" fillId="24" borderId="20" xfId="0" applyFont="1" applyFill="1" applyBorder="1" applyAlignment="1" applyProtection="1">
      <alignment horizontal="center" vertical="center"/>
      <protection hidden="1"/>
    </xf>
    <xf numFmtId="0" fontId="22" fillId="25" borderId="21" xfId="0" applyFont="1" applyFill="1" applyBorder="1" applyAlignment="1" applyProtection="1">
      <alignment horizontal="center" vertical="center"/>
      <protection hidden="1"/>
    </xf>
    <xf numFmtId="3" fontId="22" fillId="25" borderId="22" xfId="0" applyNumberFormat="1" applyFont="1" applyFill="1" applyBorder="1" applyAlignment="1" applyProtection="1">
      <alignment horizontal="center" vertical="center"/>
      <protection hidden="1"/>
    </xf>
    <xf numFmtId="3" fontId="23" fillId="24" borderId="11" xfId="0" applyNumberFormat="1" applyFont="1" applyFill="1" applyBorder="1" applyAlignment="1" applyProtection="1">
      <alignment horizontal="center" vertical="center"/>
      <protection hidden="1"/>
    </xf>
    <xf numFmtId="0" fontId="22" fillId="24" borderId="0" xfId="0" applyFont="1" applyFill="1" applyAlignment="1" applyProtection="1">
      <alignment horizontal="center" vertical="center"/>
      <protection hidden="1"/>
    </xf>
    <xf numFmtId="3" fontId="22" fillId="24" borderId="0" xfId="0" applyNumberFormat="1" applyFont="1" applyFill="1" applyAlignment="1" applyProtection="1">
      <alignment horizontal="center" vertical="center"/>
      <protection hidden="1"/>
    </xf>
    <xf numFmtId="3" fontId="23" fillId="24" borderId="16" xfId="0" applyNumberFormat="1" applyFont="1" applyFill="1" applyBorder="1" applyAlignment="1" applyProtection="1">
      <alignment horizontal="center" vertical="center"/>
      <protection hidden="1"/>
    </xf>
    <xf numFmtId="10" fontId="22" fillId="24" borderId="0" xfId="0" applyNumberFormat="1" applyFont="1" applyFill="1" applyAlignment="1" applyProtection="1">
      <alignment horizontal="center" vertical="center"/>
      <protection hidden="1"/>
    </xf>
    <xf numFmtId="0" fontId="22" fillId="26" borderId="16" xfId="0" applyFont="1" applyFill="1" applyBorder="1" applyAlignment="1" applyProtection="1">
      <alignment horizontal="center" vertical="center"/>
      <protection hidden="1"/>
    </xf>
    <xf numFmtId="0" fontId="22" fillId="26" borderId="23" xfId="0" applyFont="1" applyFill="1" applyBorder="1" applyAlignment="1" applyProtection="1">
      <alignment horizontal="center" vertical="center"/>
      <protection hidden="1"/>
    </xf>
    <xf numFmtId="3" fontId="22" fillId="26" borderId="22" xfId="0" applyNumberFormat="1" applyFont="1" applyFill="1" applyBorder="1" applyAlignment="1" applyProtection="1">
      <alignment horizontal="center" vertical="center"/>
      <protection hidden="1"/>
    </xf>
    <xf numFmtId="10" fontId="22" fillId="26" borderId="24" xfId="0" applyNumberFormat="1" applyFont="1" applyFill="1" applyBorder="1" applyAlignment="1" applyProtection="1">
      <alignment horizontal="center" vertical="center"/>
      <protection hidden="1"/>
    </xf>
    <xf numFmtId="3" fontId="22" fillId="24" borderId="0" xfId="0" applyNumberFormat="1" applyFont="1" applyFill="1"/>
    <xf numFmtId="0" fontId="22" fillId="24" borderId="25" xfId="0" applyFont="1" applyFill="1" applyBorder="1" applyAlignment="1" applyProtection="1">
      <alignment horizontal="center" vertical="center"/>
      <protection hidden="1"/>
    </xf>
    <xf numFmtId="49" fontId="27" fillId="24" borderId="26" xfId="0" applyNumberFormat="1" applyFont="1" applyFill="1" applyBorder="1" applyAlignment="1" applyProtection="1">
      <alignment horizontal="center" vertical="center"/>
      <protection hidden="1"/>
    </xf>
    <xf numFmtId="0" fontId="22" fillId="24" borderId="27" xfId="0" applyFont="1" applyFill="1" applyBorder="1" applyAlignment="1" applyProtection="1">
      <alignment horizontal="center" vertical="center"/>
      <protection hidden="1"/>
    </xf>
    <xf numFmtId="3" fontId="22" fillId="26" borderId="11" xfId="0" applyNumberFormat="1" applyFont="1" applyFill="1" applyBorder="1" applyAlignment="1" applyProtection="1">
      <alignment horizontal="center" vertical="center"/>
      <protection hidden="1"/>
    </xf>
    <xf numFmtId="0" fontId="22" fillId="0" borderId="28" xfId="0" applyFont="1" applyBorder="1" applyAlignment="1" applyProtection="1">
      <alignment horizontal="center" vertical="center"/>
      <protection hidden="1"/>
    </xf>
    <xf numFmtId="3" fontId="22" fillId="27" borderId="11" xfId="0" applyNumberFormat="1" applyFont="1" applyFill="1" applyBorder="1" applyAlignment="1" applyProtection="1">
      <alignment horizontal="center" vertical="center"/>
      <protection hidden="1"/>
    </xf>
    <xf numFmtId="10" fontId="22" fillId="24" borderId="26" xfId="0" applyNumberFormat="1" applyFont="1" applyFill="1" applyBorder="1" applyAlignment="1" applyProtection="1">
      <alignment horizontal="center" vertical="center"/>
      <protection hidden="1"/>
    </xf>
    <xf numFmtId="10" fontId="22" fillId="24" borderId="11" xfId="0" applyNumberFormat="1" applyFont="1" applyFill="1" applyBorder="1" applyAlignment="1" applyProtection="1">
      <alignment horizontal="center" vertical="center"/>
      <protection hidden="1"/>
    </xf>
    <xf numFmtId="0" fontId="22" fillId="26" borderId="29" xfId="0" applyFont="1" applyFill="1" applyBorder="1" applyAlignment="1" applyProtection="1">
      <alignment horizontal="center" vertical="center"/>
      <protection hidden="1"/>
    </xf>
    <xf numFmtId="10" fontId="22" fillId="26" borderId="25" xfId="0" applyNumberFormat="1" applyFont="1" applyFill="1" applyBorder="1" applyAlignment="1" applyProtection="1">
      <alignment horizontal="center" vertical="center"/>
      <protection hidden="1"/>
    </xf>
    <xf numFmtId="10" fontId="24" fillId="24" borderId="0" xfId="0" applyNumberFormat="1" applyFont="1" applyFill="1" applyAlignment="1" applyProtection="1">
      <alignment horizontal="center" vertical="center"/>
      <protection hidden="1"/>
    </xf>
    <xf numFmtId="0" fontId="22" fillId="24" borderId="0" xfId="0" applyFont="1" applyFill="1" applyAlignment="1">
      <alignment horizontal="center"/>
    </xf>
    <xf numFmtId="4" fontId="22" fillId="24" borderId="0" xfId="0" applyNumberFormat="1" applyFont="1" applyFill="1" applyAlignment="1" applyProtection="1">
      <alignment horizontal="center" vertical="center"/>
      <protection hidden="1"/>
    </xf>
    <xf numFmtId="3" fontId="23" fillId="24" borderId="0" xfId="0" applyNumberFormat="1" applyFont="1" applyFill="1" applyAlignment="1" applyProtection="1">
      <alignment horizontal="center" vertical="center"/>
      <protection hidden="1"/>
    </xf>
    <xf numFmtId="0" fontId="27" fillId="24" borderId="0" xfId="0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0" borderId="0" xfId="0" applyNumberFormat="1" applyFont="1" applyAlignment="1" applyProtection="1">
      <alignment horizontal="center" vertical="center"/>
      <protection hidden="1"/>
    </xf>
    <xf numFmtId="10" fontId="22" fillId="24" borderId="0" xfId="0" applyNumberFormat="1" applyFont="1" applyFill="1"/>
    <xf numFmtId="2" fontId="22" fillId="24" borderId="0" xfId="0" applyNumberFormat="1" applyFont="1" applyFill="1" applyAlignment="1" applyProtection="1">
      <alignment horizontal="center" vertical="center"/>
      <protection hidden="1"/>
    </xf>
    <xf numFmtId="0" fontId="22" fillId="24" borderId="0" xfId="0" applyFont="1" applyFill="1" applyProtection="1">
      <protection hidden="1"/>
    </xf>
    <xf numFmtId="0" fontId="22" fillId="24" borderId="30" xfId="0" applyFont="1" applyFill="1" applyBorder="1" applyAlignment="1" applyProtection="1">
      <alignment horizontal="center" vertical="center"/>
      <protection hidden="1"/>
    </xf>
    <xf numFmtId="0" fontId="22" fillId="24" borderId="31" xfId="0" applyFont="1" applyFill="1" applyBorder="1" applyAlignment="1" applyProtection="1">
      <alignment horizontal="center" vertical="center"/>
      <protection hidden="1"/>
    </xf>
    <xf numFmtId="0" fontId="22" fillId="24" borderId="32" xfId="0" applyFont="1" applyFill="1" applyBorder="1" applyAlignment="1" applyProtection="1">
      <alignment horizontal="center" vertical="center"/>
      <protection hidden="1"/>
    </xf>
    <xf numFmtId="3" fontId="22" fillId="0" borderId="33" xfId="0" applyNumberFormat="1" applyFont="1" applyBorder="1" applyAlignment="1" applyProtection="1">
      <alignment horizontal="center" vertical="center"/>
      <protection hidden="1"/>
    </xf>
    <xf numFmtId="0" fontId="22" fillId="0" borderId="34" xfId="0" applyFont="1" applyBorder="1" applyAlignment="1" applyProtection="1">
      <alignment horizontal="center" vertical="center"/>
      <protection hidden="1"/>
    </xf>
    <xf numFmtId="0" fontId="22" fillId="0" borderId="35" xfId="0" applyFont="1" applyBorder="1" applyAlignment="1" applyProtection="1">
      <alignment horizontal="center" vertical="center"/>
      <protection hidden="1"/>
    </xf>
    <xf numFmtId="0" fontId="22" fillId="26" borderId="30" xfId="0" applyFont="1" applyFill="1" applyBorder="1" applyAlignment="1" applyProtection="1">
      <alignment horizontal="center" vertical="center"/>
      <protection hidden="1"/>
    </xf>
    <xf numFmtId="10" fontId="22" fillId="24" borderId="19" xfId="0" applyNumberFormat="1" applyFont="1" applyFill="1" applyBorder="1" applyAlignment="1" applyProtection="1">
      <alignment horizontal="center" vertical="center"/>
      <protection hidden="1"/>
    </xf>
    <xf numFmtId="0" fontId="22" fillId="26" borderId="36" xfId="0" applyFont="1" applyFill="1" applyBorder="1" applyAlignment="1" applyProtection="1">
      <alignment horizontal="center" vertical="center"/>
      <protection hidden="1"/>
    </xf>
    <xf numFmtId="0" fontId="22" fillId="26" borderId="15" xfId="0" applyFont="1" applyFill="1" applyBorder="1" applyAlignment="1" applyProtection="1">
      <alignment horizontal="center" vertical="center"/>
      <protection hidden="1"/>
    </xf>
    <xf numFmtId="3" fontId="22" fillId="26" borderId="10" xfId="0" applyNumberFormat="1" applyFont="1" applyFill="1" applyBorder="1" applyAlignment="1" applyProtection="1">
      <alignment horizontal="center" vertical="center"/>
      <protection hidden="1"/>
    </xf>
    <xf numFmtId="3" fontId="22" fillId="24" borderId="19" xfId="0" applyNumberFormat="1" applyFont="1" applyFill="1" applyBorder="1" applyAlignment="1" applyProtection="1">
      <alignment horizontal="center" vertical="center"/>
      <protection hidden="1"/>
    </xf>
    <xf numFmtId="0" fontId="22" fillId="26" borderId="10" xfId="0" applyFont="1" applyFill="1" applyBorder="1" applyAlignment="1" applyProtection="1">
      <alignment horizontal="center" vertical="center"/>
      <protection hidden="1"/>
    </xf>
    <xf numFmtId="3" fontId="22" fillId="24" borderId="37" xfId="0" applyNumberFormat="1" applyFont="1" applyFill="1" applyBorder="1" applyAlignment="1" applyProtection="1">
      <alignment horizontal="center" vertical="center"/>
      <protection hidden="1"/>
    </xf>
    <xf numFmtId="0" fontId="22" fillId="28" borderId="10" xfId="0" applyFont="1" applyFill="1" applyBorder="1" applyAlignment="1" applyProtection="1">
      <alignment horizontal="center" vertical="center"/>
      <protection hidden="1"/>
    </xf>
    <xf numFmtId="0" fontId="24" fillId="0" borderId="21" xfId="0" applyFont="1" applyBorder="1" applyAlignment="1" applyProtection="1">
      <alignment horizontal="center" vertical="center"/>
      <protection hidden="1"/>
    </xf>
    <xf numFmtId="3" fontId="22" fillId="24" borderId="22" xfId="0" applyNumberFormat="1" applyFont="1" applyFill="1" applyBorder="1" applyAlignment="1" applyProtection="1">
      <alignment horizontal="center" vertical="center"/>
      <protection hidden="1"/>
    </xf>
    <xf numFmtId="10" fontId="22" fillId="24" borderId="22" xfId="0" applyNumberFormat="1" applyFont="1" applyFill="1" applyBorder="1" applyAlignment="1" applyProtection="1">
      <alignment horizontal="center" vertical="center"/>
      <protection hidden="1"/>
    </xf>
    <xf numFmtId="0" fontId="22" fillId="0" borderId="38" xfId="0" applyFont="1" applyBorder="1" applyAlignment="1" applyProtection="1">
      <alignment horizontal="center" vertical="center"/>
      <protection hidden="1"/>
    </xf>
    <xf numFmtId="0" fontId="22" fillId="25" borderId="12" xfId="0" applyFont="1" applyFill="1" applyBorder="1" applyAlignment="1" applyProtection="1">
      <alignment horizontal="center" vertical="center"/>
      <protection hidden="1"/>
    </xf>
    <xf numFmtId="3" fontId="25" fillId="24" borderId="39" xfId="0" applyNumberFormat="1" applyFont="1" applyFill="1" applyBorder="1" applyAlignment="1" applyProtection="1">
      <alignment horizontal="center" vertical="center"/>
      <protection hidden="1"/>
    </xf>
    <xf numFmtId="10" fontId="22" fillId="24" borderId="13" xfId="0" applyNumberFormat="1" applyFont="1" applyFill="1" applyBorder="1" applyAlignment="1" applyProtection="1">
      <alignment horizontal="center" vertical="center"/>
      <protection hidden="1"/>
    </xf>
    <xf numFmtId="0" fontId="22" fillId="25" borderId="14" xfId="0" applyFont="1" applyFill="1" applyBorder="1" applyAlignment="1" applyProtection="1">
      <alignment horizontal="center" vertical="center"/>
      <protection hidden="1"/>
    </xf>
    <xf numFmtId="0" fontId="22" fillId="25" borderId="15" xfId="0" applyFont="1" applyFill="1" applyBorder="1" applyAlignment="1" applyProtection="1">
      <alignment horizontal="center" vertical="center"/>
      <protection hidden="1"/>
    </xf>
    <xf numFmtId="0" fontId="22" fillId="25" borderId="10" xfId="0" applyFont="1" applyFill="1" applyBorder="1" applyAlignment="1" applyProtection="1">
      <alignment horizontal="center" vertical="center"/>
      <protection hidden="1"/>
    </xf>
    <xf numFmtId="3" fontId="22" fillId="25" borderId="10" xfId="0" applyNumberFormat="1" applyFont="1" applyFill="1" applyBorder="1" applyAlignment="1" applyProtection="1">
      <alignment horizontal="center" vertical="center"/>
      <protection hidden="1"/>
    </xf>
    <xf numFmtId="3" fontId="22" fillId="27" borderId="10" xfId="0" applyNumberFormat="1" applyFont="1" applyFill="1" applyBorder="1" applyAlignment="1" applyProtection="1">
      <alignment horizontal="center" vertical="center"/>
      <protection hidden="1"/>
    </xf>
    <xf numFmtId="3" fontId="22" fillId="0" borderId="38" xfId="0" applyNumberFormat="1" applyFont="1" applyBorder="1" applyAlignment="1" applyProtection="1">
      <alignment horizontal="center" vertical="center"/>
      <protection hidden="1"/>
    </xf>
    <xf numFmtId="0" fontId="28" fillId="29" borderId="40" xfId="0" applyFont="1" applyFill="1" applyBorder="1" applyAlignment="1" applyProtection="1">
      <alignment horizontal="center" vertical="center"/>
      <protection hidden="1"/>
    </xf>
    <xf numFmtId="3" fontId="25" fillId="24" borderId="12" xfId="0" applyNumberFormat="1" applyFont="1" applyFill="1" applyBorder="1" applyAlignment="1" applyProtection="1">
      <alignment horizontal="center" vertical="center"/>
      <protection hidden="1"/>
    </xf>
    <xf numFmtId="10" fontId="22" fillId="24" borderId="41" xfId="0" applyNumberFormat="1" applyFont="1" applyFill="1" applyBorder="1" applyAlignment="1" applyProtection="1">
      <alignment horizontal="center" vertical="center"/>
      <protection hidden="1"/>
    </xf>
    <xf numFmtId="3" fontId="22" fillId="0" borderId="14" xfId="0" applyNumberFormat="1" applyFont="1" applyBorder="1" applyAlignment="1" applyProtection="1">
      <alignment horizontal="center" vertical="center"/>
      <protection hidden="1"/>
    </xf>
    <xf numFmtId="0" fontId="22" fillId="30" borderId="42" xfId="0" applyFont="1" applyFill="1" applyBorder="1" applyAlignment="1" applyProtection="1">
      <alignment horizontal="center" vertical="center"/>
      <protection hidden="1"/>
    </xf>
    <xf numFmtId="3" fontId="25" fillId="24" borderId="30" xfId="0" applyNumberFormat="1" applyFont="1" applyFill="1" applyBorder="1" applyAlignment="1" applyProtection="1">
      <alignment horizontal="center" vertical="center"/>
      <protection hidden="1"/>
    </xf>
    <xf numFmtId="10" fontId="22" fillId="24" borderId="43" xfId="0" applyNumberFormat="1" applyFont="1" applyFill="1" applyBorder="1" applyAlignment="1" applyProtection="1">
      <alignment horizontal="center" vertical="center"/>
      <protection hidden="1"/>
    </xf>
    <xf numFmtId="3" fontId="22" fillId="0" borderId="10" xfId="0" applyNumberFormat="1" applyFont="1" applyBorder="1" applyAlignment="1" applyProtection="1">
      <alignment horizontal="center" vertical="center"/>
      <protection hidden="1"/>
    </xf>
    <xf numFmtId="0" fontId="22" fillId="31" borderId="42" xfId="0" applyFont="1" applyFill="1" applyBorder="1" applyAlignment="1" applyProtection="1">
      <alignment horizontal="center" vertical="center"/>
      <protection hidden="1"/>
    </xf>
    <xf numFmtId="3" fontId="25" fillId="24" borderId="44" xfId="0" applyNumberFormat="1" applyFont="1" applyFill="1" applyBorder="1" applyAlignment="1" applyProtection="1">
      <alignment horizontal="center" vertical="center"/>
      <protection hidden="1"/>
    </xf>
    <xf numFmtId="0" fontId="28" fillId="32" borderId="28" xfId="0" applyFont="1" applyFill="1" applyBorder="1" applyAlignment="1" applyProtection="1">
      <alignment horizontal="center" vertical="center"/>
      <protection hidden="1"/>
    </xf>
    <xf numFmtId="10" fontId="22" fillId="24" borderId="34" xfId="0" applyNumberFormat="1" applyFont="1" applyFill="1" applyBorder="1" applyAlignment="1" applyProtection="1">
      <alignment horizontal="center" vertical="center"/>
      <protection hidden="1"/>
    </xf>
    <xf numFmtId="3" fontId="22" fillId="0" borderId="24" xfId="0" applyNumberFormat="1" applyFont="1" applyBorder="1" applyAlignment="1" applyProtection="1">
      <alignment horizontal="center" vertical="center"/>
      <protection hidden="1"/>
    </xf>
    <xf numFmtId="0" fontId="24" fillId="0" borderId="28" xfId="0" applyFont="1" applyBorder="1" applyAlignment="1" applyProtection="1">
      <alignment horizontal="center" vertical="center"/>
      <protection hidden="1"/>
    </xf>
    <xf numFmtId="3" fontId="22" fillId="24" borderId="28" xfId="0" applyNumberFormat="1" applyFont="1" applyFill="1" applyBorder="1" applyAlignment="1" applyProtection="1">
      <alignment horizontal="center" vertical="center"/>
      <protection hidden="1"/>
    </xf>
    <xf numFmtId="10" fontId="22" fillId="24" borderId="45" xfId="0" applyNumberFormat="1" applyFont="1" applyFill="1" applyBorder="1" applyAlignment="1" applyProtection="1">
      <alignment horizontal="center" vertical="center"/>
      <protection hidden="1"/>
    </xf>
    <xf numFmtId="3" fontId="29" fillId="24" borderId="11" xfId="0" applyNumberFormat="1" applyFont="1" applyFill="1" applyBorder="1" applyAlignment="1" applyProtection="1">
      <alignment horizontal="center" vertical="center"/>
      <protection hidden="1"/>
    </xf>
    <xf numFmtId="10" fontId="24" fillId="24" borderId="11" xfId="0" applyNumberFormat="1" applyFont="1" applyFill="1" applyBorder="1" applyAlignment="1" applyProtection="1">
      <alignment horizontal="center" vertical="center"/>
      <protection hidden="1"/>
    </xf>
    <xf numFmtId="3" fontId="22" fillId="0" borderId="11" xfId="0" applyNumberFormat="1" applyFont="1" applyBorder="1" applyAlignment="1" applyProtection="1">
      <alignment horizontal="center" vertical="center"/>
      <protection hidden="1"/>
    </xf>
    <xf numFmtId="10" fontId="22" fillId="0" borderId="11" xfId="0" applyNumberFormat="1" applyFont="1" applyBorder="1" applyAlignment="1" applyProtection="1">
      <alignment horizontal="center" vertical="center"/>
      <protection hidden="1"/>
    </xf>
    <xf numFmtId="0" fontId="22" fillId="0" borderId="46" xfId="0" applyFont="1" applyBorder="1" applyAlignment="1" applyProtection="1">
      <alignment horizontal="center" vertical="center"/>
      <protection hidden="1"/>
    </xf>
    <xf numFmtId="3" fontId="22" fillId="24" borderId="11" xfId="0" applyNumberFormat="1" applyFont="1" applyFill="1" applyBorder="1" applyAlignment="1" applyProtection="1">
      <alignment horizontal="center" vertical="center"/>
      <protection hidden="1"/>
    </xf>
    <xf numFmtId="10" fontId="22" fillId="24" borderId="47" xfId="0" applyNumberFormat="1" applyFont="1" applyFill="1" applyBorder="1" applyAlignment="1" applyProtection="1">
      <alignment horizontal="center" vertical="center"/>
      <protection hidden="1"/>
    </xf>
    <xf numFmtId="10" fontId="22" fillId="0" borderId="47" xfId="0" applyNumberFormat="1" applyFont="1" applyBorder="1" applyAlignment="1" applyProtection="1">
      <alignment horizontal="center" vertical="center"/>
      <protection hidden="1"/>
    </xf>
    <xf numFmtId="10" fontId="24" fillId="24" borderId="48" xfId="0" applyNumberFormat="1" applyFont="1" applyFill="1" applyBorder="1" applyAlignment="1" applyProtection="1">
      <alignment horizontal="center" vertical="center"/>
      <protection hidden="1"/>
    </xf>
    <xf numFmtId="10" fontId="24" fillId="0" borderId="11" xfId="0" applyNumberFormat="1" applyFont="1" applyBorder="1" applyAlignment="1" applyProtection="1">
      <alignment horizontal="center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10" fontId="22" fillId="24" borderId="0" xfId="0" applyNumberFormat="1" applyFont="1" applyFill="1" applyProtection="1">
      <protection hidden="1"/>
    </xf>
    <xf numFmtId="0" fontId="22" fillId="24" borderId="0" xfId="0" applyFont="1" applyFill="1" applyAlignment="1" applyProtection="1">
      <alignment horizontal="center"/>
      <protection hidden="1"/>
    </xf>
    <xf numFmtId="3" fontId="22" fillId="24" borderId="0" xfId="0" applyNumberFormat="1" applyFont="1" applyFill="1" applyProtection="1">
      <protection hidden="1"/>
    </xf>
    <xf numFmtId="3" fontId="29" fillId="24" borderId="0" xfId="0" applyNumberFormat="1" applyFont="1" applyFill="1" applyAlignment="1" applyProtection="1">
      <alignment horizontal="center" vertical="center"/>
      <protection hidden="1"/>
    </xf>
    <xf numFmtId="3" fontId="25" fillId="24" borderId="0" xfId="0" applyNumberFormat="1" applyFont="1" applyFill="1" applyAlignment="1" applyProtection="1">
      <alignment horizontal="center" vertical="center"/>
      <protection hidden="1"/>
    </xf>
    <xf numFmtId="1" fontId="22" fillId="24" borderId="0" xfId="0" applyNumberFormat="1" applyFont="1" applyFill="1" applyProtection="1"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1" fillId="24" borderId="49" xfId="0" applyFont="1" applyFill="1" applyBorder="1" applyAlignment="1" applyProtection="1">
      <alignment horizontal="center" vertical="center"/>
      <protection hidden="1"/>
    </xf>
    <xf numFmtId="3" fontId="22" fillId="24" borderId="13" xfId="0" applyNumberFormat="1" applyFont="1" applyFill="1" applyBorder="1" applyAlignment="1" applyProtection="1">
      <alignment horizontal="center" vertical="center"/>
      <protection hidden="1"/>
    </xf>
    <xf numFmtId="0" fontId="21" fillId="24" borderId="15" xfId="0" applyFont="1" applyFill="1" applyBorder="1" applyAlignment="1" applyProtection="1">
      <alignment horizontal="center" vertical="center"/>
      <protection hidden="1"/>
    </xf>
    <xf numFmtId="0" fontId="21" fillId="24" borderId="21" xfId="0" applyFont="1" applyFill="1" applyBorder="1" applyAlignment="1" applyProtection="1">
      <alignment horizontal="center" vertical="center"/>
      <protection hidden="1"/>
    </xf>
    <xf numFmtId="10" fontId="22" fillId="24" borderId="38" xfId="0" applyNumberFormat="1" applyFont="1" applyFill="1" applyBorder="1" applyAlignment="1" applyProtection="1">
      <alignment horizontal="center" vertical="center"/>
      <protection hidden="1"/>
    </xf>
    <xf numFmtId="0" fontId="23" fillId="0" borderId="11" xfId="0" applyFont="1" applyBorder="1" applyAlignment="1" applyProtection="1">
      <alignment horizontal="center" vertical="center"/>
      <protection hidden="1"/>
    </xf>
    <xf numFmtId="10" fontId="23" fillId="24" borderId="11" xfId="0" applyNumberFormat="1" applyFont="1" applyFill="1" applyBorder="1" applyAlignment="1" applyProtection="1">
      <alignment horizontal="center" vertical="center"/>
      <protection hidden="1"/>
    </xf>
    <xf numFmtId="0" fontId="22" fillId="24" borderId="29" xfId="0" applyFont="1" applyFill="1" applyBorder="1" applyAlignment="1" applyProtection="1">
      <alignment horizontal="center"/>
      <protection hidden="1"/>
    </xf>
    <xf numFmtId="0" fontId="22" fillId="24" borderId="47" xfId="0" applyFont="1" applyFill="1" applyBorder="1" applyAlignment="1" applyProtection="1">
      <alignment horizontal="center"/>
      <protection hidden="1"/>
    </xf>
    <xf numFmtId="0" fontId="22" fillId="24" borderId="29" xfId="0" applyFont="1" applyFill="1" applyBorder="1" applyAlignment="1" applyProtection="1">
      <alignment horizontal="center" vertical="center"/>
      <protection hidden="1"/>
    </xf>
    <xf numFmtId="10" fontId="22" fillId="24" borderId="25" xfId="0" applyNumberFormat="1" applyFont="1" applyFill="1" applyBorder="1" applyAlignment="1" applyProtection="1">
      <alignment horizontal="center" vertical="center"/>
      <protection hidden="1"/>
    </xf>
    <xf numFmtId="0" fontId="25" fillId="0" borderId="29" xfId="0" applyFont="1" applyBorder="1" applyAlignment="1" applyProtection="1">
      <alignment horizontal="center" vertical="center"/>
      <protection hidden="1"/>
    </xf>
    <xf numFmtId="0" fontId="24" fillId="0" borderId="47" xfId="0" applyFont="1" applyBorder="1" applyAlignment="1" applyProtection="1">
      <alignment horizontal="center" vertical="center"/>
      <protection hidden="1"/>
    </xf>
    <xf numFmtId="0" fontId="24" fillId="0" borderId="25" xfId="0" applyFont="1" applyBorder="1" applyAlignment="1" applyProtection="1">
      <alignment horizontal="center" vertical="center"/>
      <protection hidden="1"/>
    </xf>
    <xf numFmtId="3" fontId="22" fillId="24" borderId="0" xfId="0" applyNumberFormat="1" applyFont="1" applyFill="1" applyAlignment="1" applyProtection="1">
      <alignment horizontal="center" vertical="center"/>
      <protection hidden="1"/>
    </xf>
    <xf numFmtId="0" fontId="22" fillId="24" borderId="0" xfId="0" applyFont="1" applyFill="1" applyAlignment="1" applyProtection="1">
      <alignment horizontal="center" vertical="center"/>
      <protection hidden="1"/>
    </xf>
    <xf numFmtId="10" fontId="22" fillId="24" borderId="0" xfId="0" applyNumberFormat="1" applyFont="1" applyFill="1" applyAlignment="1" applyProtection="1">
      <alignment horizontal="center" vertical="center"/>
      <protection hidden="1"/>
    </xf>
    <xf numFmtId="3" fontId="22" fillId="24" borderId="56" xfId="0" applyNumberFormat="1" applyFont="1" applyFill="1" applyBorder="1" applyAlignment="1" applyProtection="1">
      <alignment horizontal="center" vertical="center"/>
      <protection hidden="1"/>
    </xf>
    <xf numFmtId="0" fontId="22" fillId="0" borderId="33" xfId="0" applyFont="1" applyBorder="1" applyAlignment="1" applyProtection="1">
      <alignment horizontal="center" vertical="center"/>
      <protection hidden="1"/>
    </xf>
    <xf numFmtId="10" fontId="22" fillId="24" borderId="50" xfId="0" applyNumberFormat="1" applyFont="1" applyFill="1" applyBorder="1" applyAlignment="1" applyProtection="1">
      <alignment horizontal="center" vertical="center"/>
      <protection hidden="1"/>
    </xf>
    <xf numFmtId="10" fontId="22" fillId="0" borderId="51" xfId="0" applyNumberFormat="1" applyFont="1" applyBorder="1" applyAlignment="1" applyProtection="1">
      <alignment horizontal="center" vertical="center"/>
      <protection hidden="1"/>
    </xf>
    <xf numFmtId="10" fontId="22" fillId="0" borderId="52" xfId="0" applyNumberFormat="1" applyFont="1" applyBorder="1" applyAlignment="1" applyProtection="1">
      <alignment horizontal="center" vertical="center"/>
      <protection hidden="1"/>
    </xf>
    <xf numFmtId="3" fontId="22" fillId="24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1" xfId="0" applyFont="1" applyBorder="1" applyAlignment="1" applyProtection="1">
      <alignment horizontal="center" vertical="center"/>
      <protection hidden="1"/>
    </xf>
    <xf numFmtId="0" fontId="22" fillId="0" borderId="52" xfId="0" applyFont="1" applyBorder="1" applyAlignment="1" applyProtection="1">
      <alignment horizontal="center" vertical="center"/>
      <protection hidden="1"/>
    </xf>
    <xf numFmtId="3" fontId="22" fillId="24" borderId="49" xfId="0" applyNumberFormat="1" applyFont="1" applyFill="1" applyBorder="1" applyAlignment="1" applyProtection="1">
      <alignment horizontal="center" vertical="center"/>
      <protection hidden="1"/>
    </xf>
    <xf numFmtId="0" fontId="22" fillId="0" borderId="26" xfId="0" applyFont="1" applyBorder="1" applyAlignment="1" applyProtection="1">
      <alignment horizontal="center" vertical="center"/>
      <protection hidden="1"/>
    </xf>
    <xf numFmtId="0" fontId="22" fillId="0" borderId="53" xfId="0" applyFont="1" applyBorder="1" applyAlignment="1" applyProtection="1">
      <alignment horizontal="center" vertical="center"/>
      <protection hidden="1"/>
    </xf>
    <xf numFmtId="0" fontId="22" fillId="0" borderId="54" xfId="0" applyFont="1" applyBorder="1" applyAlignment="1" applyProtection="1">
      <alignment horizontal="center" vertical="center"/>
      <protection hidden="1"/>
    </xf>
    <xf numFmtId="0" fontId="22" fillId="24" borderId="53" xfId="0" applyFont="1" applyFill="1" applyBorder="1" applyAlignment="1" applyProtection="1">
      <alignment horizontal="center" vertical="center" textRotation="180"/>
      <protection hidden="1"/>
    </xf>
    <xf numFmtId="0" fontId="22" fillId="24" borderId="28" xfId="0" applyFont="1" applyFill="1" applyBorder="1" applyAlignment="1" applyProtection="1">
      <alignment horizontal="center" vertical="center" textRotation="180"/>
      <protection hidden="1"/>
    </xf>
    <xf numFmtId="0" fontId="22" fillId="24" borderId="54" xfId="0" applyFont="1" applyFill="1" applyBorder="1" applyAlignment="1" applyProtection="1">
      <alignment horizontal="center" vertical="center" textRotation="180"/>
      <protection hidden="1"/>
    </xf>
    <xf numFmtId="0" fontId="22" fillId="24" borderId="55" xfId="0" applyFont="1" applyFill="1" applyBorder="1" applyAlignment="1" applyProtection="1">
      <alignment horizontal="center" vertical="center" textRotation="180"/>
      <protection hidden="1"/>
    </xf>
    <xf numFmtId="164" fontId="22" fillId="24" borderId="0" xfId="0" applyNumberFormat="1" applyFont="1" applyFill="1" applyAlignment="1" applyProtection="1">
      <alignment horizontal="center" vertical="center"/>
      <protection hidden="1"/>
    </xf>
    <xf numFmtId="10" fontId="24" fillId="24" borderId="0" xfId="0" applyNumberFormat="1" applyFont="1" applyFill="1" applyAlignment="1" applyProtection="1">
      <alignment horizontal="center" vertical="center"/>
      <protection hidden="1"/>
    </xf>
    <xf numFmtId="0" fontId="22" fillId="24" borderId="12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/>
      <protection hidden="1"/>
    </xf>
    <xf numFmtId="0" fontId="22" fillId="24" borderId="21" xfId="0" applyFont="1" applyFill="1" applyBorder="1" applyAlignment="1" applyProtection="1">
      <alignment horizontal="center" vertical="center"/>
      <protection hidden="1"/>
    </xf>
    <xf numFmtId="0" fontId="22" fillId="0" borderId="38" xfId="0" applyFont="1" applyBorder="1" applyAlignment="1" applyProtection="1">
      <alignment horizontal="center" vertical="center"/>
      <protection hidden="1"/>
    </xf>
    <xf numFmtId="0" fontId="22" fillId="24" borderId="57" xfId="0" applyFont="1" applyFill="1" applyBorder="1" applyAlignment="1" applyProtection="1">
      <alignment horizontal="center" vertical="center"/>
      <protection hidden="1"/>
    </xf>
    <xf numFmtId="0" fontId="22" fillId="24" borderId="58" xfId="0" applyFont="1" applyFill="1" applyBorder="1" applyAlignment="1" applyProtection="1">
      <alignment horizontal="center" vertical="center"/>
      <protection hidden="1"/>
    </xf>
    <xf numFmtId="0" fontId="22" fillId="0" borderId="58" xfId="0" applyFont="1" applyBorder="1" applyAlignment="1" applyProtection="1">
      <alignment horizontal="center" vertical="center"/>
      <protection hidden="1"/>
    </xf>
    <xf numFmtId="0" fontId="22" fillId="0" borderId="59" xfId="0" applyFont="1" applyBorder="1" applyAlignment="1" applyProtection="1">
      <alignment horizontal="center" vertical="center"/>
      <protection hidden="1"/>
    </xf>
    <xf numFmtId="10" fontId="22" fillId="24" borderId="60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24" borderId="49" xfId="0" applyFont="1" applyFill="1" applyBorder="1" applyAlignment="1" applyProtection="1">
      <alignment horizontal="center" vertical="center"/>
      <protection hidden="1"/>
    </xf>
    <xf numFmtId="0" fontId="22" fillId="24" borderId="53" xfId="0" applyFont="1" applyFill="1" applyBorder="1" applyAlignment="1" applyProtection="1">
      <alignment horizontal="center" vertical="center"/>
      <protection hidden="1"/>
    </xf>
    <xf numFmtId="0" fontId="22" fillId="24" borderId="54" xfId="0" applyFont="1" applyFill="1" applyBorder="1" applyAlignment="1" applyProtection="1">
      <alignment horizontal="center" vertical="center"/>
      <protection hidden="1"/>
    </xf>
    <xf numFmtId="0" fontId="22" fillId="0" borderId="28" xfId="0" applyFont="1" applyBorder="1" applyAlignment="1" applyProtection="1">
      <alignment horizontal="center" vertical="center"/>
      <protection hidden="1"/>
    </xf>
    <xf numFmtId="0" fontId="22" fillId="0" borderId="55" xfId="0" applyFont="1" applyBorder="1" applyAlignment="1" applyProtection="1">
      <alignment horizontal="center" vertical="center"/>
      <protection hidden="1"/>
    </xf>
    <xf numFmtId="0" fontId="22" fillId="0" borderId="42" xfId="0" applyFont="1" applyBorder="1" applyAlignment="1" applyProtection="1">
      <alignment horizontal="center" vertical="center"/>
      <protection hidden="1"/>
    </xf>
    <xf numFmtId="0" fontId="22" fillId="0" borderId="61" xfId="0" applyFont="1" applyBorder="1" applyAlignment="1" applyProtection="1">
      <alignment horizontal="center" vertical="center"/>
      <protection hidden="1"/>
    </xf>
    <xf numFmtId="0" fontId="22" fillId="0" borderId="29" xfId="0" applyFont="1" applyBorder="1" applyAlignment="1" applyProtection="1">
      <alignment horizontal="center" vertical="center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3" fontId="22" fillId="0" borderId="49" xfId="0" applyNumberFormat="1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10" fontId="22" fillId="0" borderId="62" xfId="0" applyNumberFormat="1" applyFont="1" applyBorder="1" applyAlignment="1" applyProtection="1">
      <alignment horizontal="center" vertical="center"/>
      <protection hidden="1"/>
    </xf>
    <xf numFmtId="0" fontId="22" fillId="0" borderId="63" xfId="0" applyFont="1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hidden="1"/>
    </xf>
    <xf numFmtId="3" fontId="22" fillId="0" borderId="26" xfId="0" applyNumberFormat="1" applyFont="1" applyBorder="1" applyAlignment="1" applyProtection="1">
      <alignment horizontal="center" vertical="center"/>
      <protection hidden="1"/>
    </xf>
    <xf numFmtId="0" fontId="22" fillId="24" borderId="29" xfId="0" applyFont="1" applyFill="1" applyBorder="1" applyAlignment="1" applyProtection="1">
      <alignment horizontal="center" vertical="center"/>
      <protection hidden="1"/>
    </xf>
    <xf numFmtId="0" fontId="22" fillId="24" borderId="47" xfId="0" applyFont="1" applyFill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10" fontId="24" fillId="24" borderId="16" xfId="0" applyNumberFormat="1" applyFont="1" applyFill="1" applyBorder="1" applyAlignment="1" applyProtection="1">
      <alignment horizontal="center" vertical="center"/>
      <protection hidden="1"/>
    </xf>
    <xf numFmtId="10" fontId="24" fillId="24" borderId="65" xfId="0" applyNumberFormat="1" applyFont="1" applyFill="1" applyBorder="1" applyAlignment="1" applyProtection="1">
      <alignment horizontal="center" vertical="center"/>
      <protection hidden="1"/>
    </xf>
    <xf numFmtId="10" fontId="24" fillId="25" borderId="22" xfId="0" applyNumberFormat="1" applyFont="1" applyFill="1" applyBorder="1" applyAlignment="1" applyProtection="1">
      <alignment horizontal="center" vertical="center"/>
      <protection hidden="1"/>
    </xf>
    <xf numFmtId="0" fontId="22" fillId="25" borderId="66" xfId="0" applyFont="1" applyFill="1" applyBorder="1" applyAlignment="1" applyProtection="1">
      <alignment horizontal="center" vertical="center"/>
      <protection hidden="1"/>
    </xf>
    <xf numFmtId="10" fontId="24" fillId="24" borderId="57" xfId="0" applyNumberFormat="1" applyFont="1" applyFill="1" applyBorder="1" applyAlignment="1" applyProtection="1">
      <alignment horizontal="center" vertical="center"/>
      <protection hidden="1"/>
    </xf>
    <xf numFmtId="10" fontId="22" fillId="24" borderId="67" xfId="0" applyNumberFormat="1" applyFont="1" applyFill="1" applyBorder="1" applyAlignment="1" applyProtection="1">
      <alignment horizontal="center" vertical="center"/>
      <protection hidden="1"/>
    </xf>
    <xf numFmtId="0" fontId="27" fillId="24" borderId="61" xfId="0" applyFont="1" applyFill="1" applyBorder="1" applyAlignment="1" applyProtection="1">
      <alignment horizontal="center" vertical="center"/>
      <protection hidden="1"/>
    </xf>
    <xf numFmtId="0" fontId="27" fillId="24" borderId="68" xfId="0" applyFont="1" applyFill="1" applyBorder="1" applyAlignment="1" applyProtection="1">
      <alignment horizontal="center" vertical="center"/>
      <protection hidden="1"/>
    </xf>
    <xf numFmtId="0" fontId="27" fillId="24" borderId="69" xfId="0" applyFont="1" applyFill="1" applyBorder="1" applyAlignment="1" applyProtection="1">
      <alignment horizontal="center" vertical="center"/>
      <protection hidden="1"/>
    </xf>
    <xf numFmtId="0" fontId="22" fillId="24" borderId="62" xfId="0" applyFont="1" applyFill="1" applyBorder="1" applyAlignment="1" applyProtection="1">
      <alignment horizontal="center" vertical="center"/>
      <protection hidden="1"/>
    </xf>
    <xf numFmtId="0" fontId="0" fillId="0" borderId="63" xfId="0" applyBorder="1" applyAlignment="1" applyProtection="1">
      <alignment horizontal="center" vertical="center"/>
      <protection hidden="1"/>
    </xf>
    <xf numFmtId="0" fontId="26" fillId="24" borderId="49" xfId="0" applyFont="1" applyFill="1" applyBorder="1" applyAlignment="1" applyProtection="1">
      <alignment horizontal="center" vertical="center"/>
      <protection hidden="1"/>
    </xf>
    <xf numFmtId="0" fontId="26" fillId="24" borderId="60" xfId="0" applyFont="1" applyFill="1" applyBorder="1" applyAlignment="1" applyProtection="1">
      <alignment horizontal="center" vertical="center"/>
      <protection hidden="1"/>
    </xf>
    <xf numFmtId="0" fontId="26" fillId="24" borderId="26" xfId="0" applyFont="1" applyFill="1" applyBorder="1" applyAlignment="1" applyProtection="1">
      <alignment horizontal="center" vertical="center"/>
      <protection hidden="1"/>
    </xf>
    <xf numFmtId="0" fontId="26" fillId="24" borderId="53" xfId="0" applyFont="1" applyFill="1" applyBorder="1" applyAlignment="1" applyProtection="1">
      <alignment horizontal="center" vertical="center"/>
      <protection hidden="1"/>
    </xf>
    <xf numFmtId="0" fontId="26" fillId="24" borderId="0" xfId="0" applyFont="1" applyFill="1" applyAlignment="1" applyProtection="1">
      <alignment horizontal="center" vertical="center"/>
      <protection hidden="1"/>
    </xf>
    <xf numFmtId="0" fontId="26" fillId="24" borderId="54" xfId="0" applyFont="1" applyFill="1" applyBorder="1" applyAlignment="1" applyProtection="1">
      <alignment horizontal="center" vertical="center"/>
      <protection hidden="1"/>
    </xf>
    <xf numFmtId="0" fontId="26" fillId="24" borderId="28" xfId="0" applyFont="1" applyFill="1" applyBorder="1" applyAlignment="1" applyProtection="1">
      <alignment horizontal="center" vertical="center"/>
      <protection hidden="1"/>
    </xf>
    <xf numFmtId="0" fontId="26" fillId="24" borderId="46" xfId="0" applyFont="1" applyFill="1" applyBorder="1" applyAlignment="1" applyProtection="1">
      <alignment horizontal="center" vertical="center"/>
      <protection hidden="1"/>
    </xf>
    <xf numFmtId="0" fontId="26" fillId="24" borderId="55" xfId="0" applyFont="1" applyFill="1" applyBorder="1" applyAlignment="1" applyProtection="1">
      <alignment horizontal="center" vertical="center"/>
      <protection hidden="1"/>
    </xf>
    <xf numFmtId="10" fontId="22" fillId="24" borderId="16" xfId="0" applyNumberFormat="1" applyFont="1" applyFill="1" applyBorder="1" applyAlignment="1" applyProtection="1">
      <alignment horizontal="center" vertical="center"/>
      <protection hidden="1"/>
    </xf>
    <xf numFmtId="10" fontId="22" fillId="24" borderId="65" xfId="0" applyNumberFormat="1" applyFont="1" applyFill="1" applyBorder="1" applyAlignment="1" applyProtection="1">
      <alignment horizontal="center" vertical="center"/>
      <protection hidden="1"/>
    </xf>
    <xf numFmtId="0" fontId="22" fillId="24" borderId="65" xfId="0" applyFont="1" applyFill="1" applyBorder="1" applyAlignment="1" applyProtection="1">
      <alignment horizontal="center" vertical="center"/>
      <protection hidden="1"/>
    </xf>
    <xf numFmtId="0" fontId="22" fillId="24" borderId="13" xfId="0" applyFont="1" applyFill="1" applyBorder="1" applyAlignment="1" applyProtection="1">
      <alignment horizontal="center" vertical="center"/>
      <protection hidden="1"/>
    </xf>
    <xf numFmtId="0" fontId="22" fillId="24" borderId="70" xfId="0" applyFont="1" applyFill="1" applyBorder="1" applyAlignment="1" applyProtection="1">
      <alignment horizontal="center" vertical="center"/>
      <protection hidden="1"/>
    </xf>
    <xf numFmtId="0" fontId="22" fillId="24" borderId="41" xfId="0" applyFont="1" applyFill="1" applyBorder="1" applyAlignment="1" applyProtection="1">
      <alignment horizontal="center" vertical="center"/>
      <protection hidden="1"/>
    </xf>
    <xf numFmtId="10" fontId="22" fillId="24" borderId="62" xfId="0" applyNumberFormat="1" applyFont="1" applyFill="1" applyBorder="1" applyAlignment="1" applyProtection="1">
      <alignment horizontal="center" vertical="center"/>
      <protection hidden="1"/>
    </xf>
    <xf numFmtId="0" fontId="24" fillId="24" borderId="65" xfId="0" applyFont="1" applyFill="1" applyBorder="1" applyAlignment="1" applyProtection="1">
      <alignment horizontal="center" vertical="center"/>
      <protection hidden="1"/>
    </xf>
    <xf numFmtId="3" fontId="23" fillId="0" borderId="62" xfId="0" applyNumberFormat="1" applyFont="1" applyBorder="1" applyAlignment="1" applyProtection="1">
      <alignment horizontal="center" vertical="center"/>
      <protection hidden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cise.luiss.it/cise/wp-content/uploads/2012/10/geografia-Sicilia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504825</xdr:colOff>
      <xdr:row>37</xdr:row>
      <xdr:rowOff>142875</xdr:rowOff>
    </xdr:to>
    <xdr:pic>
      <xdr:nvPicPr>
        <xdr:cNvPr id="3078" name="Picture 1">
          <a:extLst>
            <a:ext uri="{FF2B5EF4-FFF2-40B4-BE49-F238E27FC236}">
              <a16:creationId xmlns:a16="http://schemas.microsoft.com/office/drawing/2014/main" id="{F8E04922-3034-CAED-03AD-E41A48274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7820025" cy="597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38100</xdr:colOff>
      <xdr:row>32</xdr:row>
      <xdr:rowOff>85725</xdr:rowOff>
    </xdr:to>
    <xdr:pic>
      <xdr:nvPicPr>
        <xdr:cNvPr id="2054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D68855-9684-4F84-0F91-25FAB29DA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6134100" cy="494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3D24-EEC9-471F-861F-9D7A265585B6}">
  <dimension ref="B2:D25"/>
  <sheetViews>
    <sheetView tabSelected="1" zoomScaleNormal="100" workbookViewId="0">
      <selection activeCell="B3" sqref="B3:D3"/>
    </sheetView>
  </sheetViews>
  <sheetFormatPr defaultRowHeight="12.75" x14ac:dyDescent="0.2"/>
  <cols>
    <col min="1" max="1" width="9.140625" style="3"/>
    <col min="2" max="2" width="108.42578125" style="3" customWidth="1"/>
    <col min="3" max="3" width="16.140625" style="3" customWidth="1"/>
    <col min="4" max="4" width="17.28515625" style="3" customWidth="1"/>
    <col min="5" max="16384" width="9.140625" style="3"/>
  </cols>
  <sheetData>
    <row r="2" spans="2:4" ht="13.5" thickBot="1" x14ac:dyDescent="0.25"/>
    <row r="3" spans="2:4" ht="21.95" customHeight="1" thickBot="1" x14ac:dyDescent="0.25">
      <c r="B3" s="130" t="s">
        <v>66</v>
      </c>
      <c r="C3" s="131"/>
      <c r="D3" s="132"/>
    </row>
    <row r="4" spans="2:4" ht="18" customHeight="1" x14ac:dyDescent="0.2">
      <c r="B4" s="119" t="s">
        <v>47</v>
      </c>
      <c r="C4" s="120">
        <v>155540</v>
      </c>
      <c r="D4" s="43">
        <f>C4/$C$22</f>
        <v>0.2741266333217014</v>
      </c>
    </row>
    <row r="5" spans="2:4" ht="18" x14ac:dyDescent="0.2">
      <c r="B5" s="121" t="s">
        <v>48</v>
      </c>
      <c r="C5" s="12">
        <v>127638</v>
      </c>
      <c r="D5" s="4">
        <f>C5/$C$22</f>
        <v>0.22495162160161578</v>
      </c>
    </row>
    <row r="6" spans="2:4" ht="18" x14ac:dyDescent="0.2">
      <c r="B6" s="121" t="s">
        <v>64</v>
      </c>
      <c r="C6" s="12">
        <v>48823</v>
      </c>
      <c r="D6" s="4">
        <f>C6/C22</f>
        <v>8.6046577206284086E-2</v>
      </c>
    </row>
    <row r="7" spans="2:4" ht="18" x14ac:dyDescent="0.2">
      <c r="B7" s="121" t="s">
        <v>49</v>
      </c>
      <c r="C7" s="12">
        <v>41805</v>
      </c>
      <c r="D7" s="4">
        <f>C7/C22</f>
        <v>7.3677921473664171E-2</v>
      </c>
    </row>
    <row r="8" spans="2:4" ht="18" x14ac:dyDescent="0.2">
      <c r="B8" s="121" t="s">
        <v>50</v>
      </c>
      <c r="C8" s="12">
        <v>41650</v>
      </c>
      <c r="D8" s="4">
        <f>C8/C22</f>
        <v>7.3404746546540195E-2</v>
      </c>
    </row>
    <row r="9" spans="2:4" ht="18" x14ac:dyDescent="0.2">
      <c r="B9" s="121" t="s">
        <v>51</v>
      </c>
      <c r="C9" s="12">
        <v>28836</v>
      </c>
      <c r="D9" s="4">
        <f>C9/C22</f>
        <v>5.0821110958368144E-2</v>
      </c>
    </row>
    <row r="10" spans="2:4" ht="18" x14ac:dyDescent="0.2">
      <c r="B10" s="121" t="s">
        <v>52</v>
      </c>
      <c r="C10" s="12">
        <v>24104</v>
      </c>
      <c r="D10" s="4">
        <f>C10/C22</f>
        <v>4.2481344796105762E-2</v>
      </c>
    </row>
    <row r="11" spans="2:4" ht="18" x14ac:dyDescent="0.2">
      <c r="B11" s="121" t="s">
        <v>53</v>
      </c>
      <c r="C11" s="12">
        <v>23565</v>
      </c>
      <c r="D11" s="4">
        <f>C11/C22</f>
        <v>4.1531401017268182E-2</v>
      </c>
    </row>
    <row r="12" spans="2:4" ht="18" x14ac:dyDescent="0.2">
      <c r="B12" s="121" t="s">
        <v>54</v>
      </c>
      <c r="C12" s="12">
        <v>14680</v>
      </c>
      <c r="D12" s="4">
        <f>C12/C22</f>
        <v>2.587230922696783E-2</v>
      </c>
    </row>
    <row r="13" spans="2:4" ht="18" x14ac:dyDescent="0.2">
      <c r="B13" s="121" t="s">
        <v>55</v>
      </c>
      <c r="C13" s="12">
        <v>10872</v>
      </c>
      <c r="D13" s="4">
        <f>C13/C22</f>
        <v>1.9161018114141296E-2</v>
      </c>
    </row>
    <row r="14" spans="2:4" ht="18" x14ac:dyDescent="0.2">
      <c r="B14" s="121" t="s">
        <v>56</v>
      </c>
      <c r="C14" s="12">
        <v>10853</v>
      </c>
      <c r="D14" s="4">
        <f>C14/C22</f>
        <v>1.9127532155332552E-2</v>
      </c>
    </row>
    <row r="15" spans="2:4" ht="18" x14ac:dyDescent="0.2">
      <c r="B15" s="121" t="s">
        <v>57</v>
      </c>
      <c r="C15" s="12">
        <v>9299</v>
      </c>
      <c r="D15" s="4">
        <f>C15/C22</f>
        <v>1.6388733208554076E-2</v>
      </c>
    </row>
    <row r="16" spans="2:4" ht="18" x14ac:dyDescent="0.2">
      <c r="B16" s="121" t="s">
        <v>58</v>
      </c>
      <c r="C16" s="12">
        <v>8100</v>
      </c>
      <c r="D16" s="4">
        <f>C16/C22</f>
        <v>1.4275592965833748E-2</v>
      </c>
    </row>
    <row r="17" spans="2:4" ht="18" x14ac:dyDescent="0.2">
      <c r="B17" s="121" t="s">
        <v>59</v>
      </c>
      <c r="C17" s="12">
        <v>6392</v>
      </c>
      <c r="D17" s="4">
        <f>C17/C22</f>
        <v>1.1265381510815964E-2</v>
      </c>
    </row>
    <row r="18" spans="2:4" ht="18" x14ac:dyDescent="0.2">
      <c r="B18" s="121" t="s">
        <v>60</v>
      </c>
      <c r="C18" s="12">
        <v>4867</v>
      </c>
      <c r="D18" s="4">
        <f>C18/C22</f>
        <v>8.5776927116929438E-3</v>
      </c>
    </row>
    <row r="19" spans="2:4" ht="18" x14ac:dyDescent="0.2">
      <c r="B19" s="121" t="s">
        <v>61</v>
      </c>
      <c r="C19" s="12">
        <v>3388</v>
      </c>
      <c r="D19" s="4">
        <f>C19/C22</f>
        <v>5.971075181264782E-3</v>
      </c>
    </row>
    <row r="20" spans="2:4" ht="18" x14ac:dyDescent="0.2">
      <c r="B20" s="121" t="s">
        <v>62</v>
      </c>
      <c r="C20" s="12">
        <v>3953</v>
      </c>
      <c r="D20" s="4">
        <f>C20/C22</f>
        <v>6.9668418511038025E-3</v>
      </c>
    </row>
    <row r="21" spans="2:4" ht="18.75" thickBot="1" x14ac:dyDescent="0.25">
      <c r="B21" s="122" t="s">
        <v>63</v>
      </c>
      <c r="C21" s="73">
        <v>3037</v>
      </c>
      <c r="D21" s="123">
        <f>C21/C22</f>
        <v>5.35246615274532E-3</v>
      </c>
    </row>
    <row r="22" spans="2:4" ht="18.75" thickBot="1" x14ac:dyDescent="0.25">
      <c r="B22" s="124" t="s">
        <v>65</v>
      </c>
      <c r="C22" s="27">
        <f>SUM(C4:C21)</f>
        <v>567402</v>
      </c>
      <c r="D22" s="125">
        <f ca="1">SUM(D4:D22)</f>
        <v>1</v>
      </c>
    </row>
    <row r="24" spans="2:4" ht="16.5" x14ac:dyDescent="0.3">
      <c r="B24" s="2"/>
    </row>
    <row r="25" spans="2:4" ht="16.5" x14ac:dyDescent="0.3">
      <c r="B25" s="2"/>
    </row>
  </sheetData>
  <sheetProtection password="CE60" sheet="1" objects="1" scenarios="1"/>
  <mergeCells count="1">
    <mergeCell ref="B3:D3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9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07B1A-1A1A-4358-ADB0-DFFBA2A3DCDE}">
  <sheetPr codeName="Foglio4"/>
  <dimension ref="B1:J111"/>
  <sheetViews>
    <sheetView zoomScaleNormal="100" workbookViewId="0">
      <selection activeCell="B2" sqref="B2:G2"/>
    </sheetView>
  </sheetViews>
  <sheetFormatPr defaultRowHeight="18" x14ac:dyDescent="0.25"/>
  <cols>
    <col min="1" max="1" width="4.85546875" style="56" customWidth="1"/>
    <col min="2" max="2" width="70.42578125" style="56" customWidth="1"/>
    <col min="3" max="3" width="14.7109375" style="56" customWidth="1"/>
    <col min="4" max="4" width="13.140625" style="56" customWidth="1"/>
    <col min="5" max="5" width="10.28515625" style="56" customWidth="1"/>
    <col min="6" max="6" width="14.85546875" style="56" customWidth="1"/>
    <col min="7" max="7" width="15.85546875" style="56" customWidth="1"/>
    <col min="8" max="8" width="10" style="56" customWidth="1"/>
    <col min="9" max="9" width="12.140625" style="56" customWidth="1"/>
    <col min="10" max="10" width="9.7109375" style="56" bestFit="1" customWidth="1"/>
    <col min="11" max="16384" width="9.140625" style="56"/>
  </cols>
  <sheetData>
    <row r="1" spans="2:10" ht="18.75" thickBot="1" x14ac:dyDescent="0.3"/>
    <row r="2" spans="2:10" ht="18.75" thickBot="1" x14ac:dyDescent="0.3">
      <c r="B2" s="158" t="s">
        <v>45</v>
      </c>
      <c r="C2" s="159"/>
      <c r="D2" s="159"/>
      <c r="E2" s="160"/>
      <c r="F2" s="160"/>
      <c r="G2" s="161"/>
      <c r="H2" s="154" t="s">
        <v>23</v>
      </c>
      <c r="I2" s="155"/>
      <c r="J2" s="28"/>
    </row>
    <row r="3" spans="2:10" ht="24.95" customHeight="1" thickBot="1" x14ac:dyDescent="0.3">
      <c r="B3" s="57" t="s">
        <v>12</v>
      </c>
      <c r="C3" s="58" t="s">
        <v>7</v>
      </c>
      <c r="D3" s="59" t="s">
        <v>1</v>
      </c>
      <c r="E3" s="60" t="s">
        <v>9</v>
      </c>
      <c r="F3" s="61" t="s">
        <v>20</v>
      </c>
      <c r="G3" s="62" t="s">
        <v>6</v>
      </c>
      <c r="H3" s="156"/>
      <c r="I3" s="157"/>
      <c r="J3" s="28"/>
    </row>
    <row r="4" spans="2:10" ht="15.95" customHeight="1" x14ac:dyDescent="0.25">
      <c r="B4" s="63" t="s">
        <v>18</v>
      </c>
      <c r="C4" s="16">
        <v>155540</v>
      </c>
      <c r="D4" s="64">
        <f t="shared" ref="D4:D23" si="0">C4/$C$27</f>
        <v>0.2741266333217014</v>
      </c>
      <c r="E4" s="65">
        <v>10</v>
      </c>
      <c r="F4" s="162">
        <f>G4/C27</f>
        <v>0.53772105138860982</v>
      </c>
      <c r="G4" s="144">
        <f>SUM(C4:C10)</f>
        <v>305104</v>
      </c>
      <c r="H4" s="164" t="s">
        <v>69</v>
      </c>
      <c r="I4" s="145"/>
      <c r="J4" s="28"/>
    </row>
    <row r="5" spans="2:10" ht="15.95" customHeight="1" x14ac:dyDescent="0.25">
      <c r="B5" s="66" t="s">
        <v>29</v>
      </c>
      <c r="C5" s="12">
        <v>48823</v>
      </c>
      <c r="D5" s="17">
        <f t="shared" si="0"/>
        <v>8.6046577206284086E-2</v>
      </c>
      <c r="E5" s="67">
        <v>3</v>
      </c>
      <c r="F5" s="163"/>
      <c r="G5" s="146"/>
      <c r="H5" s="146"/>
      <c r="I5" s="147"/>
      <c r="J5" s="28"/>
    </row>
    <row r="6" spans="2:10" ht="15.95" customHeight="1" x14ac:dyDescent="0.25">
      <c r="B6" s="66" t="s">
        <v>25</v>
      </c>
      <c r="C6" s="68">
        <v>41805</v>
      </c>
      <c r="D6" s="19">
        <f t="shared" si="0"/>
        <v>7.3677921473664171E-2</v>
      </c>
      <c r="E6" s="69">
        <v>3</v>
      </c>
      <c r="F6" s="163"/>
      <c r="G6" s="146"/>
      <c r="H6" s="146" t="s">
        <v>67</v>
      </c>
      <c r="I6" s="147"/>
      <c r="J6" s="31"/>
    </row>
    <row r="7" spans="2:10" ht="15.95" customHeight="1" x14ac:dyDescent="0.25">
      <c r="B7" s="63" t="s">
        <v>31</v>
      </c>
      <c r="C7" s="70">
        <v>24104</v>
      </c>
      <c r="D7" s="19">
        <f t="shared" si="0"/>
        <v>4.2481344796105762E-2</v>
      </c>
      <c r="E7" s="67">
        <v>1</v>
      </c>
      <c r="F7" s="163"/>
      <c r="G7" s="146"/>
      <c r="H7" s="165" t="s">
        <v>68</v>
      </c>
      <c r="I7" s="166"/>
      <c r="J7" s="28"/>
    </row>
    <row r="8" spans="2:10" ht="15.95" customHeight="1" x14ac:dyDescent="0.25">
      <c r="B8" s="66" t="s">
        <v>30</v>
      </c>
      <c r="C8" s="12">
        <v>14680</v>
      </c>
      <c r="D8" s="19">
        <f t="shared" si="0"/>
        <v>2.587230922696783E-2</v>
      </c>
      <c r="E8" s="69">
        <v>1</v>
      </c>
      <c r="F8" s="163"/>
      <c r="G8" s="146"/>
      <c r="H8" s="146" t="s">
        <v>21</v>
      </c>
      <c r="I8" s="147"/>
      <c r="J8" s="28"/>
    </row>
    <row r="9" spans="2:10" ht="15.95" customHeight="1" x14ac:dyDescent="0.25">
      <c r="B9" s="66" t="s">
        <v>19</v>
      </c>
      <c r="C9" s="12">
        <v>10853</v>
      </c>
      <c r="D9" s="19">
        <f t="shared" si="0"/>
        <v>1.9127532155332552E-2</v>
      </c>
      <c r="E9" s="69">
        <v>1</v>
      </c>
      <c r="F9" s="163"/>
      <c r="G9" s="146"/>
      <c r="H9" s="146"/>
      <c r="I9" s="147"/>
      <c r="J9" s="28"/>
    </row>
    <row r="10" spans="2:10" ht="15.95" customHeight="1" x14ac:dyDescent="0.25">
      <c r="B10" s="66" t="s">
        <v>26</v>
      </c>
      <c r="C10" s="12">
        <v>9299</v>
      </c>
      <c r="D10" s="19">
        <f t="shared" si="0"/>
        <v>1.6388733208554076E-2</v>
      </c>
      <c r="E10" s="71">
        <v>0</v>
      </c>
      <c r="F10" s="163"/>
      <c r="G10" s="146"/>
      <c r="H10" s="146"/>
      <c r="I10" s="147"/>
      <c r="J10" s="28"/>
    </row>
    <row r="11" spans="2:10" ht="15.95" customHeight="1" thickBot="1" x14ac:dyDescent="0.3">
      <c r="B11" s="72" t="s">
        <v>0</v>
      </c>
      <c r="C11" s="73">
        <f>SUM(C4:C10)</f>
        <v>305104</v>
      </c>
      <c r="D11" s="74">
        <f>SUM(D4:D10)</f>
        <v>0.53772105138860982</v>
      </c>
      <c r="E11" s="75">
        <v>19</v>
      </c>
      <c r="F11" s="105"/>
      <c r="G11" s="41"/>
      <c r="H11" s="167"/>
      <c r="I11" s="168"/>
      <c r="J11" s="28"/>
    </row>
    <row r="12" spans="2:10" ht="15.95" customHeight="1" x14ac:dyDescent="0.25">
      <c r="B12" s="76" t="s">
        <v>24</v>
      </c>
      <c r="C12" s="77">
        <v>127638</v>
      </c>
      <c r="D12" s="78">
        <f t="shared" si="0"/>
        <v>0.22495162160161578</v>
      </c>
      <c r="E12" s="79">
        <v>6</v>
      </c>
      <c r="F12" s="138">
        <f>G12/C27</f>
        <v>0.43541087271458329</v>
      </c>
      <c r="G12" s="141">
        <f>SUM(C12:C18)</f>
        <v>247053</v>
      </c>
      <c r="H12" s="144" t="s">
        <v>70</v>
      </c>
      <c r="I12" s="145"/>
      <c r="J12" s="28"/>
    </row>
    <row r="13" spans="2:10" ht="15.95" customHeight="1" x14ac:dyDescent="0.25">
      <c r="B13" s="80" t="s">
        <v>34</v>
      </c>
      <c r="C13" s="16">
        <v>41650</v>
      </c>
      <c r="D13" s="19">
        <f t="shared" si="0"/>
        <v>7.3404746546540195E-2</v>
      </c>
      <c r="E13" s="81">
        <v>2</v>
      </c>
      <c r="F13" s="139"/>
      <c r="G13" s="142"/>
      <c r="H13" s="146" t="s">
        <v>71</v>
      </c>
      <c r="I13" s="147"/>
      <c r="J13" s="28"/>
    </row>
    <row r="14" spans="2:10" ht="15.95" customHeight="1" x14ac:dyDescent="0.25">
      <c r="B14" s="80" t="s">
        <v>5</v>
      </c>
      <c r="C14" s="16">
        <v>28836</v>
      </c>
      <c r="D14" s="19">
        <f t="shared" si="0"/>
        <v>5.0821110958368144E-2</v>
      </c>
      <c r="E14" s="81">
        <v>1</v>
      </c>
      <c r="F14" s="139"/>
      <c r="G14" s="142"/>
      <c r="H14" s="148" t="s">
        <v>72</v>
      </c>
      <c r="I14" s="150" t="s">
        <v>21</v>
      </c>
      <c r="J14" s="31"/>
    </row>
    <row r="15" spans="2:10" ht="15.95" customHeight="1" x14ac:dyDescent="0.25">
      <c r="B15" s="80" t="s">
        <v>27</v>
      </c>
      <c r="C15" s="16">
        <v>23565</v>
      </c>
      <c r="D15" s="19">
        <f t="shared" si="0"/>
        <v>4.1531401017268182E-2</v>
      </c>
      <c r="E15" s="81">
        <v>1</v>
      </c>
      <c r="F15" s="139"/>
      <c r="G15" s="142"/>
      <c r="H15" s="148"/>
      <c r="I15" s="150"/>
      <c r="J15" s="28"/>
    </row>
    <row r="16" spans="2:10" ht="15.95" customHeight="1" x14ac:dyDescent="0.25">
      <c r="B16" s="80" t="s">
        <v>33</v>
      </c>
      <c r="C16" s="16">
        <v>10872</v>
      </c>
      <c r="D16" s="19">
        <f t="shared" si="0"/>
        <v>1.9161018114141296E-2</v>
      </c>
      <c r="E16" s="82">
        <v>0</v>
      </c>
      <c r="F16" s="139"/>
      <c r="G16" s="142"/>
      <c r="H16" s="148"/>
      <c r="I16" s="150"/>
      <c r="J16" s="28"/>
    </row>
    <row r="17" spans="2:10" ht="15.95" customHeight="1" x14ac:dyDescent="0.25">
      <c r="B17" s="80" t="s">
        <v>32</v>
      </c>
      <c r="C17" s="16">
        <v>8100</v>
      </c>
      <c r="D17" s="19">
        <f t="shared" si="0"/>
        <v>1.4275592965833748E-2</v>
      </c>
      <c r="E17" s="82">
        <v>0</v>
      </c>
      <c r="F17" s="139"/>
      <c r="G17" s="142"/>
      <c r="H17" s="148"/>
      <c r="I17" s="150"/>
      <c r="J17" s="28"/>
    </row>
    <row r="18" spans="2:10" ht="15.95" customHeight="1" x14ac:dyDescent="0.25">
      <c r="B18" s="80" t="s">
        <v>35</v>
      </c>
      <c r="C18" s="16">
        <v>6392</v>
      </c>
      <c r="D18" s="19">
        <f t="shared" si="0"/>
        <v>1.1265381510815964E-2</v>
      </c>
      <c r="E18" s="83">
        <v>0</v>
      </c>
      <c r="F18" s="139"/>
      <c r="G18" s="142"/>
      <c r="H18" s="148"/>
      <c r="I18" s="150"/>
      <c r="J18" s="28"/>
    </row>
    <row r="19" spans="2:10" ht="15.95" customHeight="1" thickBot="1" x14ac:dyDescent="0.3">
      <c r="B19" s="72" t="s">
        <v>0</v>
      </c>
      <c r="C19" s="73">
        <f>SUM(C12:C18)</f>
        <v>247053</v>
      </c>
      <c r="D19" s="74">
        <f>SUM(D12:D18)</f>
        <v>0.43541087271458334</v>
      </c>
      <c r="E19" s="84">
        <v>10</v>
      </c>
      <c r="F19" s="140"/>
      <c r="G19" s="143"/>
      <c r="H19" s="149"/>
      <c r="I19" s="151"/>
      <c r="J19" s="28"/>
    </row>
    <row r="20" spans="2:10" ht="15.95" customHeight="1" x14ac:dyDescent="0.25">
      <c r="B20" s="85" t="s">
        <v>37</v>
      </c>
      <c r="C20" s="86">
        <v>3388</v>
      </c>
      <c r="D20" s="87">
        <f t="shared" si="0"/>
        <v>5.971075181264782E-3</v>
      </c>
      <c r="E20" s="88">
        <v>0</v>
      </c>
      <c r="F20" s="176">
        <f>G20/C27</f>
        <v>2.6868075896806849E-2</v>
      </c>
      <c r="G20" s="179">
        <f>SUM(C20:C23)</f>
        <v>15245</v>
      </c>
      <c r="H20" s="173">
        <v>0</v>
      </c>
      <c r="I20" s="145"/>
      <c r="J20" s="28"/>
    </row>
    <row r="21" spans="2:10" ht="15.95" customHeight="1" x14ac:dyDescent="0.25">
      <c r="B21" s="89" t="s">
        <v>38</v>
      </c>
      <c r="C21" s="90">
        <v>4867</v>
      </c>
      <c r="D21" s="91">
        <f t="shared" si="0"/>
        <v>8.5776927116929438E-3</v>
      </c>
      <c r="E21" s="92">
        <v>0</v>
      </c>
      <c r="F21" s="177"/>
      <c r="G21" s="147"/>
      <c r="H21" s="146"/>
      <c r="I21" s="147"/>
      <c r="J21" s="28"/>
    </row>
    <row r="22" spans="2:10" ht="15.95" customHeight="1" x14ac:dyDescent="0.25">
      <c r="B22" s="93" t="s">
        <v>28</v>
      </c>
      <c r="C22" s="94">
        <v>3953</v>
      </c>
      <c r="D22" s="91">
        <f t="shared" si="0"/>
        <v>6.9668418511038025E-3</v>
      </c>
      <c r="E22" s="92">
        <v>0</v>
      </c>
      <c r="F22" s="177"/>
      <c r="G22" s="147"/>
      <c r="H22" s="146"/>
      <c r="I22" s="147"/>
      <c r="J22" s="31"/>
    </row>
    <row r="23" spans="2:10" ht="15.95" customHeight="1" thickBot="1" x14ac:dyDescent="0.3">
      <c r="B23" s="95" t="s">
        <v>36</v>
      </c>
      <c r="C23" s="18">
        <v>3037</v>
      </c>
      <c r="D23" s="96">
        <f t="shared" si="0"/>
        <v>5.35246615274532E-3</v>
      </c>
      <c r="E23" s="97">
        <v>0</v>
      </c>
      <c r="F23" s="177"/>
      <c r="G23" s="147"/>
      <c r="H23" s="146"/>
      <c r="I23" s="147"/>
      <c r="J23" s="28"/>
    </row>
    <row r="24" spans="2:10" ht="15.95" customHeight="1" thickBot="1" x14ac:dyDescent="0.3">
      <c r="B24" s="98" t="s">
        <v>0</v>
      </c>
      <c r="C24" s="99">
        <f>SUM(C20:C23)</f>
        <v>15245</v>
      </c>
      <c r="D24" s="100">
        <f>SUM(D20:D23)</f>
        <v>2.6868075896806849E-2</v>
      </c>
      <c r="E24" s="84">
        <v>0</v>
      </c>
      <c r="F24" s="178"/>
      <c r="G24" s="175"/>
      <c r="H24" s="174"/>
      <c r="I24" s="175"/>
      <c r="J24" s="28"/>
    </row>
    <row r="25" spans="2:10" ht="15.95" customHeight="1" thickBot="1" x14ac:dyDescent="0.3">
      <c r="B25" s="118" t="s">
        <v>46</v>
      </c>
      <c r="C25" s="101">
        <f>SUM(C11,C19,C24)</f>
        <v>567402</v>
      </c>
      <c r="D25" s="102">
        <f>SUM(D11+D19+D24)</f>
        <v>1</v>
      </c>
      <c r="E25" s="103">
        <v>0</v>
      </c>
      <c r="F25" s="104" t="s">
        <v>17</v>
      </c>
      <c r="G25" s="105" t="s">
        <v>17</v>
      </c>
      <c r="H25" s="169" t="s">
        <v>17</v>
      </c>
      <c r="I25" s="170"/>
      <c r="J25" s="28"/>
    </row>
    <row r="26" spans="2:10" ht="15" customHeight="1" thickBot="1" x14ac:dyDescent="0.3">
      <c r="B26" s="118" t="s">
        <v>17</v>
      </c>
      <c r="C26" s="106">
        <v>0</v>
      </c>
      <c r="D26" s="107">
        <v>0</v>
      </c>
      <c r="E26" s="103">
        <v>0</v>
      </c>
      <c r="F26" s="108">
        <f>G26/C27</f>
        <v>0</v>
      </c>
      <c r="G26" s="103">
        <f>C26</f>
        <v>0</v>
      </c>
      <c r="H26" s="171">
        <v>0</v>
      </c>
      <c r="I26" s="172"/>
      <c r="J26" s="31"/>
    </row>
    <row r="27" spans="2:10" ht="20.100000000000001" customHeight="1" thickBot="1" x14ac:dyDescent="0.3">
      <c r="B27" s="5" t="s">
        <v>14</v>
      </c>
      <c r="C27" s="101">
        <f>SUM(C11,C19,C24)</f>
        <v>567402</v>
      </c>
      <c r="D27" s="109">
        <f>SUM(D11,D19,D24)</f>
        <v>1</v>
      </c>
      <c r="E27" s="106" t="s">
        <v>73</v>
      </c>
      <c r="F27" s="110">
        <f>SUM(F4,F12,F20)</f>
        <v>0.99999999999999989</v>
      </c>
      <c r="G27" s="111">
        <f>SUM(G4,G12,G20,G26)</f>
        <v>567402</v>
      </c>
      <c r="H27" s="136">
        <v>31</v>
      </c>
      <c r="I27" s="137"/>
      <c r="J27" s="112"/>
    </row>
    <row r="28" spans="2:10" ht="9" customHeight="1" x14ac:dyDescent="0.25">
      <c r="B28" s="28"/>
      <c r="C28" s="29"/>
      <c r="D28" s="31"/>
      <c r="E28" s="28"/>
      <c r="F28" s="28"/>
      <c r="G28" s="28"/>
    </row>
    <row r="29" spans="2:10" ht="15" customHeight="1" x14ac:dyDescent="0.25">
      <c r="B29" s="28"/>
      <c r="C29" s="50"/>
      <c r="D29" s="134"/>
      <c r="E29" s="134"/>
      <c r="F29" s="134"/>
      <c r="G29" s="134"/>
      <c r="H29" s="113"/>
      <c r="I29" s="113"/>
    </row>
    <row r="30" spans="2:10" ht="15" customHeight="1" x14ac:dyDescent="0.25">
      <c r="B30" s="31"/>
      <c r="C30" s="29"/>
      <c r="D30" s="153"/>
      <c r="E30" s="134"/>
      <c r="F30" s="28"/>
      <c r="G30" s="28"/>
      <c r="H30" s="29"/>
      <c r="I30" s="31"/>
    </row>
    <row r="31" spans="2:10" ht="15" customHeight="1" x14ac:dyDescent="0.25">
      <c r="B31" s="28"/>
      <c r="C31" s="29"/>
      <c r="D31" s="135"/>
      <c r="E31" s="134"/>
      <c r="F31" s="31"/>
      <c r="G31" s="28"/>
      <c r="H31" s="29"/>
      <c r="I31" s="31"/>
      <c r="J31" s="114"/>
    </row>
    <row r="32" spans="2:10" ht="15" customHeight="1" x14ac:dyDescent="0.25">
      <c r="B32" s="29"/>
      <c r="C32" s="29"/>
      <c r="D32" s="152"/>
      <c r="E32" s="152"/>
      <c r="F32" s="31"/>
      <c r="G32" s="28"/>
      <c r="H32" s="29"/>
      <c r="I32" s="31"/>
    </row>
    <row r="33" spans="2:10" ht="15" customHeight="1" x14ac:dyDescent="0.25">
      <c r="B33" s="28"/>
      <c r="C33" s="29"/>
      <c r="D33" s="135"/>
      <c r="E33" s="134"/>
      <c r="F33" s="28"/>
      <c r="G33" s="28"/>
      <c r="H33" s="29"/>
      <c r="I33" s="31"/>
      <c r="J33" s="114"/>
    </row>
    <row r="34" spans="2:10" ht="15" customHeight="1" x14ac:dyDescent="0.25">
      <c r="B34" s="31"/>
      <c r="C34" s="29"/>
      <c r="D34" s="135"/>
      <c r="E34" s="134"/>
      <c r="F34" s="28"/>
      <c r="G34" s="28"/>
      <c r="H34" s="29"/>
      <c r="I34" s="31"/>
    </row>
    <row r="35" spans="2:10" ht="15" customHeight="1" x14ac:dyDescent="0.25">
      <c r="B35" s="28"/>
      <c r="C35" s="115"/>
      <c r="D35" s="135"/>
      <c r="E35" s="134"/>
      <c r="F35" s="28"/>
      <c r="G35" s="28"/>
      <c r="H35" s="29"/>
      <c r="I35" s="31"/>
    </row>
    <row r="36" spans="2:10" ht="15" customHeight="1" x14ac:dyDescent="0.25">
      <c r="B36" s="28"/>
      <c r="C36" s="29"/>
      <c r="D36" s="153"/>
      <c r="E36" s="134"/>
      <c r="F36" s="28"/>
      <c r="G36" s="28"/>
      <c r="H36" s="29"/>
      <c r="I36" s="31"/>
    </row>
    <row r="37" spans="2:10" ht="15" customHeight="1" x14ac:dyDescent="0.25">
      <c r="B37" s="28"/>
      <c r="C37" s="50"/>
      <c r="D37" s="153"/>
      <c r="E37" s="135"/>
      <c r="F37" s="28"/>
      <c r="G37" s="28"/>
      <c r="H37" s="29"/>
      <c r="I37" s="31"/>
    </row>
    <row r="38" spans="2:10" ht="15" customHeight="1" x14ac:dyDescent="0.25">
      <c r="B38" s="28"/>
      <c r="C38" s="29"/>
      <c r="D38" s="28"/>
      <c r="E38" s="28"/>
      <c r="F38" s="134"/>
      <c r="G38" s="134"/>
      <c r="H38" s="133"/>
      <c r="I38" s="135"/>
    </row>
    <row r="39" spans="2:10" ht="15" customHeight="1" x14ac:dyDescent="0.25">
      <c r="B39" s="28"/>
      <c r="C39" s="29"/>
      <c r="D39" s="135"/>
      <c r="E39" s="135"/>
      <c r="F39" s="134"/>
      <c r="G39" s="134"/>
      <c r="H39" s="134"/>
      <c r="I39" s="135"/>
    </row>
    <row r="40" spans="2:10" ht="15" customHeight="1" x14ac:dyDescent="0.25">
      <c r="B40" s="28"/>
      <c r="C40" s="29"/>
      <c r="D40" s="135"/>
      <c r="E40" s="134"/>
      <c r="F40" s="134"/>
      <c r="G40" s="134"/>
      <c r="H40" s="134"/>
      <c r="I40" s="135"/>
    </row>
    <row r="41" spans="2:10" ht="15" customHeight="1" x14ac:dyDescent="0.25">
      <c r="B41" s="28"/>
      <c r="C41" s="50"/>
      <c r="D41" s="153"/>
      <c r="E41" s="153"/>
      <c r="F41" s="134"/>
      <c r="G41" s="134"/>
      <c r="H41" s="134"/>
      <c r="I41" s="135"/>
    </row>
    <row r="42" spans="2:10" x14ac:dyDescent="0.25">
      <c r="C42" s="114"/>
    </row>
    <row r="43" spans="2:10" x14ac:dyDescent="0.25">
      <c r="B43" s="28"/>
      <c r="C43" s="29"/>
    </row>
    <row r="44" spans="2:10" x14ac:dyDescent="0.25">
      <c r="B44" s="28"/>
      <c r="C44" s="29"/>
    </row>
    <row r="45" spans="2:10" x14ac:dyDescent="0.25">
      <c r="B45" s="28"/>
      <c r="C45" s="29"/>
      <c r="F45" s="28"/>
      <c r="G45" s="28"/>
      <c r="H45" s="29"/>
    </row>
    <row r="46" spans="2:10" x14ac:dyDescent="0.25">
      <c r="B46" s="28"/>
      <c r="C46" s="116"/>
      <c r="F46" s="28"/>
      <c r="G46" s="28"/>
      <c r="H46" s="29"/>
    </row>
    <row r="47" spans="2:10" x14ac:dyDescent="0.25">
      <c r="B47" s="28"/>
      <c r="C47" s="29"/>
      <c r="F47" s="28"/>
      <c r="G47" s="28"/>
      <c r="H47" s="29"/>
    </row>
    <row r="48" spans="2:10" x14ac:dyDescent="0.25">
      <c r="B48" s="28"/>
      <c r="C48" s="29"/>
      <c r="F48" s="31"/>
      <c r="G48" s="28"/>
      <c r="H48" s="29"/>
    </row>
    <row r="49" spans="2:3" x14ac:dyDescent="0.25">
      <c r="B49" s="117"/>
    </row>
    <row r="50" spans="2:3" x14ac:dyDescent="0.25">
      <c r="B50" s="28"/>
      <c r="C50" s="29"/>
    </row>
    <row r="51" spans="2:3" x14ac:dyDescent="0.25">
      <c r="B51" s="28"/>
      <c r="C51" s="29"/>
    </row>
    <row r="52" spans="2:3" x14ac:dyDescent="0.25">
      <c r="B52" s="28"/>
      <c r="C52" s="29"/>
    </row>
    <row r="53" spans="2:3" x14ac:dyDescent="0.25">
      <c r="B53" s="28"/>
      <c r="C53" s="29"/>
    </row>
    <row r="54" spans="2:3" x14ac:dyDescent="0.25">
      <c r="B54" s="28"/>
      <c r="C54" s="29"/>
    </row>
    <row r="55" spans="2:3" x14ac:dyDescent="0.25">
      <c r="B55" s="28"/>
      <c r="C55" s="29"/>
    </row>
    <row r="56" spans="2:3" x14ac:dyDescent="0.25">
      <c r="B56" s="28"/>
      <c r="C56" s="29"/>
    </row>
    <row r="57" spans="2:3" x14ac:dyDescent="0.25">
      <c r="B57" s="28"/>
      <c r="C57" s="29"/>
    </row>
    <row r="58" spans="2:3" x14ac:dyDescent="0.25">
      <c r="B58" s="28"/>
      <c r="C58" s="29"/>
    </row>
    <row r="61" spans="2:3" x14ac:dyDescent="0.25">
      <c r="B61" s="28"/>
      <c r="C61" s="29"/>
    </row>
    <row r="62" spans="2:3" x14ac:dyDescent="0.25">
      <c r="B62" s="28"/>
      <c r="C62" s="29"/>
    </row>
    <row r="63" spans="2:3" x14ac:dyDescent="0.25">
      <c r="B63" s="28"/>
      <c r="C63" s="29"/>
    </row>
    <row r="64" spans="2:3" x14ac:dyDescent="0.25">
      <c r="B64" s="28"/>
      <c r="C64" s="29"/>
    </row>
    <row r="65" spans="2:3" x14ac:dyDescent="0.25">
      <c r="B65" s="28"/>
      <c r="C65" s="29"/>
    </row>
    <row r="66" spans="2:3" x14ac:dyDescent="0.25">
      <c r="B66" s="28"/>
      <c r="C66" s="29"/>
    </row>
    <row r="67" spans="2:3" x14ac:dyDescent="0.25">
      <c r="B67" s="28"/>
      <c r="C67" s="29"/>
    </row>
    <row r="68" spans="2:3" x14ac:dyDescent="0.25">
      <c r="B68" s="28"/>
      <c r="C68" s="29"/>
    </row>
    <row r="101" spans="2:2" x14ac:dyDescent="0.25">
      <c r="B101" s="56" t="str">
        <f t="shared" ref="B101:B107" si="1">B4</f>
        <v>Fratelli D'Italia</v>
      </c>
    </row>
    <row r="102" spans="2:2" x14ac:dyDescent="0.25">
      <c r="B102" s="56" t="str">
        <f t="shared" si="1"/>
        <v>Forza Italia ( con Base Popolare)</v>
      </c>
    </row>
    <row r="103" spans="2:2" x14ac:dyDescent="0.25">
      <c r="B103" s="56" t="str">
        <f t="shared" si="1"/>
        <v>Lega per Salvini premier</v>
      </c>
    </row>
    <row r="104" spans="2:2" x14ac:dyDescent="0.25">
      <c r="B104" s="56" t="str">
        <f t="shared" si="1"/>
        <v>I Marchigiani per Acquaroli</v>
      </c>
    </row>
    <row r="105" spans="2:2" x14ac:dyDescent="0.25">
      <c r="B105" s="56" t="str">
        <f t="shared" si="1"/>
        <v>Civici Marche</v>
      </c>
    </row>
    <row r="106" spans="2:2" x14ac:dyDescent="0.25">
      <c r="B106" s="56" t="str">
        <f t="shared" si="1"/>
        <v>Unione di Centro</v>
      </c>
    </row>
    <row r="107" spans="2:2" x14ac:dyDescent="0.25">
      <c r="B107" s="56" t="str">
        <f t="shared" si="1"/>
        <v>Noi Moderati</v>
      </c>
    </row>
    <row r="108" spans="2:2" x14ac:dyDescent="0.25">
      <c r="B108" s="56" t="str">
        <f>B12</f>
        <v>PD</v>
      </c>
    </row>
    <row r="109" spans="2:2" x14ac:dyDescent="0.25">
      <c r="B109" s="56" t="str">
        <f>B13</f>
        <v>Matteo Ricci Presidente</v>
      </c>
    </row>
    <row r="110" spans="2:2" x14ac:dyDescent="0.25">
      <c r="B110" s="56" t="str">
        <f>B14</f>
        <v>M5S</v>
      </c>
    </row>
    <row r="111" spans="2:2" x14ac:dyDescent="0.25">
      <c r="B111" s="56" t="str">
        <f>B15</f>
        <v>Alleanza Verdi e Sinistra</v>
      </c>
    </row>
  </sheetData>
  <sheetProtection password="CE60" sheet="1" objects="1" scenarios="1"/>
  <mergeCells count="37">
    <mergeCell ref="D29:E29"/>
    <mergeCell ref="H25:I25"/>
    <mergeCell ref="H26:I26"/>
    <mergeCell ref="H20:I24"/>
    <mergeCell ref="F20:F24"/>
    <mergeCell ref="G20:G24"/>
    <mergeCell ref="F29:G29"/>
    <mergeCell ref="D35:E35"/>
    <mergeCell ref="D41:E41"/>
    <mergeCell ref="D36:E36"/>
    <mergeCell ref="D37:E37"/>
    <mergeCell ref="D39:E39"/>
    <mergeCell ref="D40:E40"/>
    <mergeCell ref="H2:I3"/>
    <mergeCell ref="B2:G2"/>
    <mergeCell ref="F4:F10"/>
    <mergeCell ref="G4:G10"/>
    <mergeCell ref="H4:I5"/>
    <mergeCell ref="H6:I6"/>
    <mergeCell ref="H7:I7"/>
    <mergeCell ref="H8:I11"/>
    <mergeCell ref="D32:E32"/>
    <mergeCell ref="D34:E34"/>
    <mergeCell ref="D30:E30"/>
    <mergeCell ref="D31:E31"/>
    <mergeCell ref="D33:E33"/>
    <mergeCell ref="H38:H41"/>
    <mergeCell ref="I38:I41"/>
    <mergeCell ref="H27:I27"/>
    <mergeCell ref="F12:F19"/>
    <mergeCell ref="G12:G19"/>
    <mergeCell ref="F38:F41"/>
    <mergeCell ref="G38:G41"/>
    <mergeCell ref="H12:I12"/>
    <mergeCell ref="H13:I13"/>
    <mergeCell ref="H14:H19"/>
    <mergeCell ref="I14:I19"/>
  </mergeCells>
  <phoneticPr fontId="18" type="noConversion"/>
  <pageMargins left="0.75" right="0.75" top="1" bottom="1" header="0.5" footer="0.5"/>
  <pageSetup paperSize="9" scale="7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22F8-130C-42CF-9293-FD7D235E3631}">
  <dimension ref="B1:I70"/>
  <sheetViews>
    <sheetView zoomScaleNormal="100" workbookViewId="0">
      <selection activeCell="I19" sqref="I19"/>
    </sheetView>
  </sheetViews>
  <sheetFormatPr defaultRowHeight="18" x14ac:dyDescent="0.25"/>
  <cols>
    <col min="1" max="1" width="2" style="6" customWidth="1"/>
    <col min="2" max="2" width="38" style="6" customWidth="1"/>
    <col min="3" max="3" width="19.5703125" style="6" customWidth="1"/>
    <col min="4" max="4" width="9.140625" style="6"/>
    <col min="5" max="5" width="5.140625" style="6" customWidth="1"/>
    <col min="6" max="6" width="29.28515625" style="6" customWidth="1"/>
    <col min="7" max="7" width="42.140625" style="6" customWidth="1"/>
    <col min="8" max="8" width="15.5703125" style="6" customWidth="1"/>
    <col min="9" max="9" width="14" style="6" customWidth="1"/>
    <col min="10" max="16384" width="9.140625" style="6"/>
  </cols>
  <sheetData>
    <row r="1" spans="2:9" ht="18.75" thickBot="1" x14ac:dyDescent="0.3"/>
    <row r="2" spans="2:9" x14ac:dyDescent="0.25">
      <c r="B2" s="195" t="str">
        <f>riepilogo!B2</f>
        <v>Competizione elettorale regione Marche 28 e 29 settembre 2025  sezioni 1.572</v>
      </c>
      <c r="C2" s="196"/>
      <c r="D2" s="196"/>
      <c r="E2" s="196"/>
      <c r="F2" s="196"/>
      <c r="G2" s="196"/>
      <c r="H2" s="196"/>
      <c r="I2" s="197"/>
    </row>
    <row r="3" spans="2:9" x14ac:dyDescent="0.25">
      <c r="B3" s="198"/>
      <c r="C3" s="199"/>
      <c r="D3" s="199"/>
      <c r="E3" s="199"/>
      <c r="F3" s="199"/>
      <c r="G3" s="199"/>
      <c r="H3" s="199"/>
      <c r="I3" s="200"/>
    </row>
    <row r="4" spans="2:9" ht="18.75" thickBot="1" x14ac:dyDescent="0.3">
      <c r="B4" s="201"/>
      <c r="C4" s="202"/>
      <c r="D4" s="202"/>
      <c r="E4" s="202"/>
      <c r="F4" s="202"/>
      <c r="G4" s="202"/>
      <c r="H4" s="202"/>
      <c r="I4" s="203"/>
    </row>
    <row r="5" spans="2:9" ht="20.100000000000001" customHeight="1" x14ac:dyDescent="0.25">
      <c r="B5" s="7" t="s">
        <v>2</v>
      </c>
      <c r="C5" s="8">
        <v>1325689</v>
      </c>
      <c r="D5" s="207" t="s">
        <v>1</v>
      </c>
      <c r="E5" s="208"/>
      <c r="F5" s="209" t="s">
        <v>16</v>
      </c>
      <c r="G5" s="207"/>
      <c r="H5" s="9" t="s">
        <v>6</v>
      </c>
      <c r="I5" s="10" t="s">
        <v>1</v>
      </c>
    </row>
    <row r="6" spans="2:9" ht="20.100000000000001" customHeight="1" x14ac:dyDescent="0.25">
      <c r="B6" s="11" t="s">
        <v>3</v>
      </c>
      <c r="C6" s="23">
        <v>567402</v>
      </c>
      <c r="D6" s="184">
        <f>C6/C5</f>
        <v>0.42800536174019699</v>
      </c>
      <c r="E6" s="206"/>
      <c r="F6" s="13" t="s">
        <v>39</v>
      </c>
      <c r="G6" s="14" t="s">
        <v>15</v>
      </c>
      <c r="H6" s="12">
        <v>337679</v>
      </c>
      <c r="I6" s="4">
        <f>H6/$H$12</f>
        <v>0.52434953012130514</v>
      </c>
    </row>
    <row r="7" spans="2:9" ht="20.100000000000001" customHeight="1" x14ac:dyDescent="0.25">
      <c r="B7" s="15" t="s">
        <v>77</v>
      </c>
      <c r="C7" s="16" t="s">
        <v>75</v>
      </c>
      <c r="D7" s="204">
        <v>0</v>
      </c>
      <c r="E7" s="206"/>
      <c r="F7" s="17" t="s">
        <v>40</v>
      </c>
      <c r="G7" s="14" t="s">
        <v>10</v>
      </c>
      <c r="H7" s="12">
        <v>286209</v>
      </c>
      <c r="I7" s="4">
        <f>H7/H12</f>
        <v>0.44442667345759912</v>
      </c>
    </row>
    <row r="8" spans="2:9" ht="20.100000000000001" customHeight="1" x14ac:dyDescent="0.25">
      <c r="B8" s="18" t="s">
        <v>78</v>
      </c>
      <c r="C8" s="16" t="s">
        <v>75</v>
      </c>
      <c r="D8" s="204">
        <v>0</v>
      </c>
      <c r="E8" s="205"/>
      <c r="F8" s="13" t="s">
        <v>44</v>
      </c>
      <c r="G8" s="20" t="s">
        <v>38</v>
      </c>
      <c r="H8" s="12">
        <v>6302</v>
      </c>
      <c r="I8" s="4">
        <f>H8/H12</f>
        <v>9.7857750669258815E-3</v>
      </c>
    </row>
    <row r="9" spans="2:9" ht="20.100000000000001" customHeight="1" x14ac:dyDescent="0.25">
      <c r="B9" s="15" t="s">
        <v>79</v>
      </c>
      <c r="C9" s="16" t="s">
        <v>75</v>
      </c>
      <c r="D9" s="204">
        <v>0</v>
      </c>
      <c r="E9" s="206"/>
      <c r="F9" s="13" t="s">
        <v>43</v>
      </c>
      <c r="G9" s="21" t="s">
        <v>37</v>
      </c>
      <c r="H9" s="12">
        <v>5039</v>
      </c>
      <c r="I9" s="4">
        <f>H9/H12</f>
        <v>7.8245827613836107E-3</v>
      </c>
    </row>
    <row r="10" spans="2:9" ht="20.100000000000001" customHeight="1" x14ac:dyDescent="0.25">
      <c r="B10" s="22" t="s">
        <v>80</v>
      </c>
      <c r="C10" s="16" t="s">
        <v>75</v>
      </c>
      <c r="D10" s="204">
        <v>0</v>
      </c>
      <c r="E10" s="206"/>
      <c r="F10" s="17" t="s">
        <v>41</v>
      </c>
      <c r="G10" s="21" t="s">
        <v>28</v>
      </c>
      <c r="H10" s="12">
        <v>4851</v>
      </c>
      <c r="I10" s="4">
        <f>H10/H12</f>
        <v>7.5326554823321882E-3</v>
      </c>
    </row>
    <row r="11" spans="2:9" ht="20.100000000000001" customHeight="1" thickBot="1" x14ac:dyDescent="0.3">
      <c r="B11" s="11" t="s">
        <v>22</v>
      </c>
      <c r="C11" s="23">
        <f>C6</f>
        <v>567402</v>
      </c>
      <c r="D11" s="184">
        <f>C11/C5</f>
        <v>0.42800536174019699</v>
      </c>
      <c r="E11" s="211"/>
      <c r="F11" s="24" t="s">
        <v>42</v>
      </c>
      <c r="G11" s="21" t="s">
        <v>36</v>
      </c>
      <c r="H11" s="12">
        <v>3916</v>
      </c>
      <c r="I11" s="4">
        <f>H11/H12</f>
        <v>6.0807831104541018E-3</v>
      </c>
    </row>
    <row r="12" spans="2:9" ht="20.100000000000001" customHeight="1" thickBot="1" x14ac:dyDescent="0.3">
      <c r="B12" s="25" t="s">
        <v>74</v>
      </c>
      <c r="C12" s="26">
        <f>C5-C6</f>
        <v>758287</v>
      </c>
      <c r="D12" s="186">
        <f>C12/C5</f>
        <v>0.57199463825980301</v>
      </c>
      <c r="E12" s="187"/>
      <c r="F12" s="37">
        <v>6</v>
      </c>
      <c r="G12" s="33" t="s">
        <v>8</v>
      </c>
      <c r="H12" s="34">
        <f>SUM(H6:H11)</f>
        <v>643996</v>
      </c>
      <c r="I12" s="35">
        <f>SUM(I6:I11)</f>
        <v>1</v>
      </c>
    </row>
    <row r="13" spans="2:9" ht="20.100000000000001" customHeight="1" thickBot="1" x14ac:dyDescent="0.3">
      <c r="B13" s="5" t="s">
        <v>76</v>
      </c>
      <c r="C13" s="27">
        <f>C6+C12</f>
        <v>1325689</v>
      </c>
      <c r="D13" s="188">
        <f>D11+D12</f>
        <v>1</v>
      </c>
      <c r="E13" s="189"/>
      <c r="F13" s="38" t="s">
        <v>82</v>
      </c>
      <c r="G13" s="193" t="s">
        <v>2</v>
      </c>
      <c r="H13" s="212">
        <f>C5</f>
        <v>1325689</v>
      </c>
      <c r="I13" s="210" t="s">
        <v>1</v>
      </c>
    </row>
    <row r="14" spans="2:9" ht="18.75" thickBot="1" x14ac:dyDescent="0.3">
      <c r="B14" s="28"/>
      <c r="C14" s="29"/>
      <c r="D14" s="28"/>
      <c r="E14" s="39"/>
      <c r="F14" s="190" t="s">
        <v>81</v>
      </c>
      <c r="G14" s="194"/>
      <c r="H14" s="194"/>
      <c r="I14" s="194"/>
    </row>
    <row r="15" spans="2:9" ht="20.100000000000001" customHeight="1" thickBot="1" x14ac:dyDescent="0.3">
      <c r="B15" s="14" t="s">
        <v>3</v>
      </c>
      <c r="C15" s="12">
        <f>C6</f>
        <v>567402</v>
      </c>
      <c r="D15" s="204">
        <f>D6</f>
        <v>0.42800536174019699</v>
      </c>
      <c r="E15" s="205"/>
      <c r="F15" s="191"/>
      <c r="G15" s="5" t="s">
        <v>83</v>
      </c>
      <c r="H15" s="40">
        <f>H12</f>
        <v>643996</v>
      </c>
      <c r="I15" s="43">
        <f>H15/H13</f>
        <v>0.48578211028378449</v>
      </c>
    </row>
    <row r="16" spans="2:9" ht="20.100000000000001" customHeight="1" thickBot="1" x14ac:dyDescent="0.3">
      <c r="B16" s="14" t="s">
        <v>11</v>
      </c>
      <c r="C16" s="12">
        <f>C12</f>
        <v>758287</v>
      </c>
      <c r="D16" s="204">
        <f>D12</f>
        <v>0.57199463825980301</v>
      </c>
      <c r="E16" s="206"/>
      <c r="F16" s="191"/>
      <c r="G16" s="41" t="s">
        <v>11</v>
      </c>
      <c r="H16" s="42">
        <f>H13-H15</f>
        <v>681693</v>
      </c>
      <c r="I16" s="44">
        <f>H16/H13</f>
        <v>0.51421788971621551</v>
      </c>
    </row>
    <row r="17" spans="2:9" ht="20.100000000000001" customHeight="1" thickBot="1" x14ac:dyDescent="0.3">
      <c r="B17" s="32" t="s">
        <v>13</v>
      </c>
      <c r="C17" s="30">
        <f>(C15+C16)</f>
        <v>1325689</v>
      </c>
      <c r="D17" s="184">
        <f>SUM(D15:D16)</f>
        <v>1</v>
      </c>
      <c r="E17" s="185"/>
      <c r="F17" s="192"/>
      <c r="G17" s="45" t="s">
        <v>8</v>
      </c>
      <c r="H17" s="27">
        <f>H15+H16</f>
        <v>1325689</v>
      </c>
      <c r="I17" s="46">
        <f>I15+I16</f>
        <v>1</v>
      </c>
    </row>
    <row r="18" spans="2:9" ht="9" customHeight="1" thickBot="1" x14ac:dyDescent="0.3">
      <c r="B18" s="52"/>
      <c r="C18" s="50"/>
      <c r="D18" s="47"/>
      <c r="E18" s="47"/>
      <c r="F18" s="51"/>
      <c r="G18" s="52"/>
      <c r="H18" s="50"/>
      <c r="I18" s="53"/>
    </row>
    <row r="19" spans="2:9" ht="18.75" thickBot="1" x14ac:dyDescent="0.3">
      <c r="B19" s="126" t="s">
        <v>84</v>
      </c>
      <c r="C19" s="127">
        <v>1.43</v>
      </c>
      <c r="D19" s="180" t="s">
        <v>85</v>
      </c>
      <c r="E19" s="181"/>
      <c r="F19" s="182"/>
      <c r="G19" s="183"/>
      <c r="H19" s="128" t="s">
        <v>4</v>
      </c>
      <c r="I19" s="129">
        <f>H70</f>
        <v>0.50009999999999999</v>
      </c>
    </row>
    <row r="20" spans="2:9" x14ac:dyDescent="0.25">
      <c r="G20" s="48"/>
    </row>
    <row r="21" spans="2:9" x14ac:dyDescent="0.25">
      <c r="F21" s="28"/>
      <c r="G21" s="49"/>
    </row>
    <row r="22" spans="2:9" x14ac:dyDescent="0.25">
      <c r="F22" s="55"/>
      <c r="G22" s="49"/>
    </row>
    <row r="23" spans="2:9" x14ac:dyDescent="0.25">
      <c r="F23" s="28"/>
      <c r="G23" s="29"/>
    </row>
    <row r="24" spans="2:9" x14ac:dyDescent="0.25">
      <c r="F24" s="28"/>
      <c r="G24" s="29"/>
    </row>
    <row r="25" spans="2:9" x14ac:dyDescent="0.25">
      <c r="F25" s="29"/>
      <c r="G25" s="29"/>
    </row>
    <row r="26" spans="2:9" x14ac:dyDescent="0.25">
      <c r="F26" s="28"/>
      <c r="G26" s="29"/>
    </row>
    <row r="67" spans="3:8" x14ac:dyDescent="0.25">
      <c r="H67" s="36"/>
    </row>
    <row r="68" spans="3:8" x14ac:dyDescent="0.25">
      <c r="C68" s="54"/>
      <c r="H68" s="54">
        <v>1.43E-2</v>
      </c>
    </row>
    <row r="69" spans="3:8" x14ac:dyDescent="0.25">
      <c r="H69" s="54">
        <v>0.48580000000000001</v>
      </c>
    </row>
    <row r="70" spans="3:8" x14ac:dyDescent="0.25">
      <c r="H70" s="54">
        <f>H68+H69</f>
        <v>0.50009999999999999</v>
      </c>
    </row>
  </sheetData>
  <sheetProtection algorithmName="SHA-512" hashValue="SLXDxtRo9HPER6eUgZIiFXRfPCU+ERtozymentMUNQgJok4+zUQYgIExISZPQf0WsSkISxos/kGkYeTxiiuvwA==" saltValue="PrOljfPuhBqyyQeVsS9h+g==" spinCount="100000" sheet="1" objects="1" scenarios="1"/>
  <mergeCells count="19">
    <mergeCell ref="B2:I4"/>
    <mergeCell ref="D15:E15"/>
    <mergeCell ref="D16:E16"/>
    <mergeCell ref="D5:E5"/>
    <mergeCell ref="F5:G5"/>
    <mergeCell ref="I13:I14"/>
    <mergeCell ref="D11:E11"/>
    <mergeCell ref="D6:E6"/>
    <mergeCell ref="D7:E7"/>
    <mergeCell ref="D8:E8"/>
    <mergeCell ref="D9:E9"/>
    <mergeCell ref="D10:E10"/>
    <mergeCell ref="H13:H14"/>
    <mergeCell ref="D19:G19"/>
    <mergeCell ref="D17:E17"/>
    <mergeCell ref="D12:E12"/>
    <mergeCell ref="D13:E13"/>
    <mergeCell ref="F14:F17"/>
    <mergeCell ref="G13:G14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70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D325-1463-42A6-A912-98683BF47064}">
  <sheetPr codeName="Foglio7"/>
  <dimension ref="A1"/>
  <sheetViews>
    <sheetView workbookViewId="0">
      <selection activeCell="B1" sqref="B1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7148-7C7D-49E7-9B4E-FC6540EC5F9F}">
  <sheetPr codeName="Foglio8"/>
  <dimension ref="A1:B3"/>
  <sheetViews>
    <sheetView workbookViewId="0">
      <selection activeCell="K28" sqref="K28"/>
    </sheetView>
  </sheetViews>
  <sheetFormatPr defaultRowHeight="12.75" x14ac:dyDescent="0.2"/>
  <sheetData>
    <row r="1" spans="1:2" x14ac:dyDescent="0.2">
      <c r="B1">
        <v>2012</v>
      </c>
    </row>
    <row r="3" spans="1:2" x14ac:dyDescent="0.2">
      <c r="A3" s="1"/>
    </row>
  </sheetData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Partiti18</vt:lpstr>
      <vt:lpstr>riepilogo</vt:lpstr>
      <vt:lpstr>ElettPres</vt:lpstr>
      <vt:lpstr>Foglio1</vt:lpstr>
      <vt:lpstr>Foglio2</vt:lpstr>
      <vt:lpstr>ElettPres!Area_stampa</vt:lpstr>
      <vt:lpstr>Partiti18!Area_stampa</vt:lpstr>
      <vt:lpstr>riepilogo!Area_stampa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Peppe</dc:creator>
  <cp:lastModifiedBy>PC</cp:lastModifiedBy>
  <cp:lastPrinted>2025-10-03T13:53:48Z</cp:lastPrinted>
  <dcterms:created xsi:type="dcterms:W3CDTF">2017-11-06T16:54:44Z</dcterms:created>
  <dcterms:modified xsi:type="dcterms:W3CDTF">2025-10-03T13:57:53Z</dcterms:modified>
</cp:coreProperties>
</file>