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firstSheet="4" activeTab="4"/>
  </bookViews>
  <sheets>
    <sheet name="fin" sheetId="1" state="hidden" r:id="rId1"/>
    <sheet name="OTT" sheetId="2" state="hidden" r:id="rId2"/>
    <sheet name="marc2" sheetId="3" state="hidden" r:id="rId3"/>
    <sheet name="rank" sheetId="4" state="hidden" r:id="rId4"/>
    <sheet name="vinc" sheetId="5" r:id="rId5"/>
    <sheet name="Naz" sheetId="6" r:id="rId6"/>
    <sheet name="123posto" sheetId="7" r:id="rId7"/>
    <sheet name="123posto123" sheetId="8" r:id="rId8"/>
    <sheet name="Italia" sheetId="9" r:id="rId9"/>
    <sheet name="oro" sheetId="10" state="hidden" r:id="rId10"/>
    <sheet name="FaseF" sheetId="11" state="hidden" r:id="rId11"/>
    <sheet name="albo1" sheetId="12" state="hidden" r:id="rId12"/>
  </sheets>
  <definedNames>
    <definedName name="_xlnm.Print_Area" localSheetId="6">'123posto'!$A$1:$F$202</definedName>
    <definedName name="_xlnm.Print_Area" localSheetId="7">'123posto123'!$A$1:$K$113</definedName>
    <definedName name="_xlnm.Print_Area" localSheetId="8">'Italia'!$A$1:$J$27</definedName>
    <definedName name="_xlnm.Print_Area" localSheetId="5">'Naz'!$A$1:$W$70</definedName>
    <definedName name="_xlnm.Print_Area" localSheetId="3">'rank'!$A$1:$A$62</definedName>
    <definedName name="_xlnm.Print_Area" localSheetId="4">'vinc'!$A$1:$E$52</definedName>
  </definedNames>
  <calcPr fullCalcOnLoad="1"/>
</workbook>
</file>

<file path=xl/sharedStrings.xml><?xml version="1.0" encoding="utf-8"?>
<sst xmlns="http://schemas.openxmlformats.org/spreadsheetml/2006/main" count="2066" uniqueCount="754">
  <si>
    <r>
      <t xml:space="preserve">competizione. </t>
    </r>
    <r>
      <rPr>
        <b/>
        <sz val="12"/>
        <color indexed="63"/>
        <rFont val="Cambria"/>
        <family val="1"/>
      </rPr>
      <t>Sistema punti UEFA Europa League</t>
    </r>
    <r>
      <rPr>
        <sz val="12"/>
        <color indexed="63"/>
        <rFont val="Cambria"/>
        <family val="1"/>
      </rPr>
      <t xml:space="preserve"> Eliminazione primo turno di qualificazione – 0,25 punti; Eliminazione secondo turno di</t>
    </r>
  </si>
  <si>
    <r>
      <t xml:space="preserve">calcolo perché si considerano concluse in parità. </t>
    </r>
    <r>
      <rPr>
        <b/>
        <sz val="12"/>
        <color indexed="63"/>
        <rFont val="Cambria"/>
        <family val="1"/>
      </rPr>
      <t>Determinazione del coefficiente</t>
    </r>
    <r>
      <rPr>
        <sz val="12"/>
        <color indexed="63"/>
        <rFont val="Cambria"/>
        <family val="1"/>
      </rPr>
      <t xml:space="preserve"> I coefficienti club sono determinati dalla somma di tutti i punti</t>
    </r>
  </si>
  <si>
    <r>
      <t xml:space="preserve">direttamente dopo la fine di ogni turno di competizioni per club UEFA Champions League e UEFA Europa League. </t>
    </r>
    <r>
      <rPr>
        <b/>
        <sz val="12"/>
        <color indexed="63"/>
        <rFont val="Cambria"/>
        <family val="1"/>
      </rPr>
      <t xml:space="preserve">I ranking federazioni per </t>
    </r>
  </si>
  <si>
    <r>
      <t>coefficienti</t>
    </r>
    <r>
      <rPr>
        <sz val="12"/>
        <color indexed="63"/>
        <rFont val="Cambria"/>
        <family val="1"/>
      </rPr>
      <t xml:space="preserve"> si basano sui risultati ottenuti dai club appartenenti a quella federazione nell'attuale stagione di UEFA Champions League e UEFA</t>
    </r>
  </si>
  <si>
    <r>
      <t xml:space="preserve">nelle successive competizioni per club UEFA. </t>
    </r>
    <r>
      <rPr>
        <b/>
        <sz val="12"/>
        <color indexed="63"/>
        <rFont val="Cambria"/>
        <family val="1"/>
      </rPr>
      <t>Sistema punti </t>
    </r>
    <r>
      <rPr>
        <sz val="12"/>
        <color indexed="63"/>
        <rFont val="Cambria"/>
        <family val="1"/>
      </rPr>
      <t xml:space="preserve"> 1. Ogni squadra ottiene due punti per una vittoria e un punto per un pareggio</t>
    </r>
  </si>
  <si>
    <r>
      <t xml:space="preserve">per la partecipazione alla fase a gironi di UEFA Champions League e altri quattro punti per la qualificazione agli ottavi di finale. </t>
    </r>
    <r>
      <rPr>
        <b/>
        <sz val="12"/>
        <color indexed="63"/>
        <rFont val="Cambria"/>
        <family val="1"/>
      </rPr>
      <t xml:space="preserve">Calcolo del </t>
    </r>
  </si>
  <si>
    <r>
      <t>coefficiente</t>
    </r>
    <r>
      <rPr>
        <sz val="12"/>
        <color indexed="63"/>
        <rFont val="Cambria"/>
        <family val="1"/>
      </rPr>
      <t xml:space="preserve"> I coefficienti vengono calcolati con una media: dividendo il totale dei punti ottenuti per il totale dei club di quella federazione</t>
    </r>
  </si>
  <si>
    <t>h</t>
  </si>
  <si>
    <t xml:space="preserve"> </t>
  </si>
  <si>
    <t>gf</t>
  </si>
  <si>
    <t>tra</t>
  </si>
  <si>
    <t>finale</t>
  </si>
  <si>
    <t>quarti di fin</t>
  </si>
  <si>
    <t>punti</t>
  </si>
  <si>
    <t>class</t>
  </si>
  <si>
    <t>semifinali</t>
  </si>
  <si>
    <t>Liverpool</t>
  </si>
  <si>
    <t>Marsiglia</t>
  </si>
  <si>
    <t>Porto</t>
  </si>
  <si>
    <t>Chelsea</t>
  </si>
  <si>
    <t>Schalke 04</t>
  </si>
  <si>
    <t>Olympiakos</t>
  </si>
  <si>
    <t>Real Madrid</t>
  </si>
  <si>
    <t>Benfica</t>
  </si>
  <si>
    <t>Celtic</t>
  </si>
  <si>
    <t>Milan</t>
  </si>
  <si>
    <t>Barcellona</t>
  </si>
  <si>
    <t>Lione</t>
  </si>
  <si>
    <t>Manchester United</t>
  </si>
  <si>
    <t>Roma</t>
  </si>
  <si>
    <t>Fenerbahce</t>
  </si>
  <si>
    <t>Inter</t>
  </si>
  <si>
    <t>Arsenal</t>
  </si>
  <si>
    <t>Siviglia</t>
  </si>
  <si>
    <t>Ucraina</t>
  </si>
  <si>
    <t>Schalke</t>
  </si>
  <si>
    <t>Squadra</t>
  </si>
  <si>
    <t>girone E</t>
  </si>
  <si>
    <t>girone F</t>
  </si>
  <si>
    <t>Manchester</t>
  </si>
  <si>
    <t>girone H</t>
  </si>
  <si>
    <t>girone G</t>
  </si>
  <si>
    <t>ottavi di fin</t>
  </si>
  <si>
    <t>rig</t>
  </si>
  <si>
    <t>Chlesea</t>
  </si>
  <si>
    <t>totale</t>
  </si>
  <si>
    <t>ott</t>
  </si>
  <si>
    <t>q</t>
  </si>
  <si>
    <t>sem</t>
  </si>
  <si>
    <t>fin</t>
  </si>
  <si>
    <t>fase finale</t>
  </si>
  <si>
    <t>ottavi di finale</t>
  </si>
  <si>
    <t>quarti di finale</t>
  </si>
  <si>
    <t>dr</t>
  </si>
  <si>
    <t>g</t>
  </si>
  <si>
    <t>tot</t>
  </si>
  <si>
    <t>partite numero</t>
  </si>
  <si>
    <t>Basilea</t>
  </si>
  <si>
    <t>Bayern Monaco</t>
  </si>
  <si>
    <t>Anderlecht</t>
  </si>
  <si>
    <t>Juventus</t>
  </si>
  <si>
    <t>Spartak Mosca</t>
  </si>
  <si>
    <t>Maribor</t>
  </si>
  <si>
    <t>Napoli</t>
  </si>
  <si>
    <t>Feyenoord</t>
  </si>
  <si>
    <t>Monaco</t>
  </si>
  <si>
    <t>Lipsia</t>
  </si>
  <si>
    <t>Borussia Dortmund</t>
  </si>
  <si>
    <t>Tottenham</t>
  </si>
  <si>
    <t>Apoel Nicosia</t>
  </si>
  <si>
    <t>Bayern</t>
  </si>
  <si>
    <t>Paris S.G.</t>
  </si>
  <si>
    <t>1955-56 - Real Madrid</t>
  </si>
  <si>
    <t>1956-57 - Real Madrid</t>
  </si>
  <si>
    <t>1957-58 - Real Madrid</t>
  </si>
  <si>
    <t>1958-59 - Real Madrid</t>
  </si>
  <si>
    <t>1959-60 - Real Madrid</t>
  </si>
  <si>
    <t>1960-61 - Benfica</t>
  </si>
  <si>
    <t>1961-62 - Benfica</t>
  </si>
  <si>
    <t>1962-63 - Milan</t>
  </si>
  <si>
    <t>1963-64 - Internazionale</t>
  </si>
  <si>
    <t>1964-65 - Internazionale</t>
  </si>
  <si>
    <t>1965-66 - Real Madrid</t>
  </si>
  <si>
    <t>1966-67 - Celtic Glasgow</t>
  </si>
  <si>
    <t>1968-69 - Milan</t>
  </si>
  <si>
    <t>1969-70 - Feyenoord</t>
  </si>
  <si>
    <t>1970-71 - Ajax</t>
  </si>
  <si>
    <t>1971-72 - Ajax</t>
  </si>
  <si>
    <t>1972-73 - Ajax</t>
  </si>
  <si>
    <t>1973-74 - Bayern Monaco</t>
  </si>
  <si>
    <t>1974-75 - Bayern Monaco</t>
  </si>
  <si>
    <t>1975-76 - Bayern Monaco</t>
  </si>
  <si>
    <t>1976-77 - Liverpool</t>
  </si>
  <si>
    <t>1977-78 - Liverpool</t>
  </si>
  <si>
    <t>1978-79 - Nottingham Forest</t>
  </si>
  <si>
    <t>1979-80 - Nottingham Forest</t>
  </si>
  <si>
    <t>1980-81 - Liverpool</t>
  </si>
  <si>
    <t>1981-82 - Aston Villa</t>
  </si>
  <si>
    <t>1982-83 - Amburgo</t>
  </si>
  <si>
    <t>1983-84 - Liverpool</t>
  </si>
  <si>
    <t>1984-85 - Juventus</t>
  </si>
  <si>
    <t>1985-86 - Steaua Bucarest</t>
  </si>
  <si>
    <t>1986-87 - Porto</t>
  </si>
  <si>
    <t>1987-88 - PSV Eindhoven</t>
  </si>
  <si>
    <t>1988-89 - Milan</t>
  </si>
  <si>
    <t>1989-90 - Milan</t>
  </si>
  <si>
    <t>1990-91 - Stella Rossa</t>
  </si>
  <si>
    <t>1991-92 - Barcellona</t>
  </si>
  <si>
    <t>1992-93 - Olympique Marsiglia</t>
  </si>
  <si>
    <t>1993-94 - Milan</t>
  </si>
  <si>
    <t>1994-95 - Ajax</t>
  </si>
  <si>
    <t>1995-96 - Juventus</t>
  </si>
  <si>
    <t>1996-97 - Borussia Dortmund</t>
  </si>
  <si>
    <t>1997-98 - Real Madrid</t>
  </si>
  <si>
    <t>1998-99 - Manchester United</t>
  </si>
  <si>
    <t>1999-00 - Real Madrid</t>
  </si>
  <si>
    <t>2000-01 - Bayern Monaco</t>
  </si>
  <si>
    <t>2001-02 - Real Madrid</t>
  </si>
  <si>
    <t>2002-03 - Milan</t>
  </si>
  <si>
    <t>2003-04 - Porto</t>
  </si>
  <si>
    <t>2004-05 - Liverpool</t>
  </si>
  <si>
    <t>2005-06 - Barcellona</t>
  </si>
  <si>
    <t>2006-07 - Milan</t>
  </si>
  <si>
    <t>2007-08 - Manchester United</t>
  </si>
  <si>
    <t>2008-09 - Barcellona</t>
  </si>
  <si>
    <t>2009-10 - Inter</t>
  </si>
  <si>
    <t>2010-11 - Barcellona</t>
  </si>
  <si>
    <t>2011-12 - Chelsea</t>
  </si>
  <si>
    <t>2012-13 - Bayern Monaco</t>
  </si>
  <si>
    <t>2013-14 - Real Madrid</t>
  </si>
  <si>
    <t>2014-15 - Barcellona</t>
  </si>
  <si>
    <t>2015-2016 - Real Madrid</t>
  </si>
  <si>
    <t>2016/17- Real Madrid</t>
  </si>
  <si>
    <t>anno</t>
  </si>
  <si>
    <t>Aiax</t>
  </si>
  <si>
    <t>Notthingam Forest</t>
  </si>
  <si>
    <t>Amburgo</t>
  </si>
  <si>
    <t>Steaua Bucarest</t>
  </si>
  <si>
    <t>Aston Villa</t>
  </si>
  <si>
    <t>PSV Eindhoven</t>
  </si>
  <si>
    <t>Stella Rossa</t>
  </si>
  <si>
    <t>squadra</t>
  </si>
  <si>
    <t>semifinale</t>
  </si>
  <si>
    <t>classifica</t>
  </si>
  <si>
    <t>Presenze</t>
  </si>
  <si>
    <t>media gol</t>
  </si>
  <si>
    <t>Fellaini</t>
  </si>
  <si>
    <t>Lukaku</t>
  </si>
  <si>
    <t>Rashford</t>
  </si>
  <si>
    <t>M.United</t>
  </si>
  <si>
    <t>Lewandowski</t>
  </si>
  <si>
    <t>Bayern M.</t>
  </si>
  <si>
    <t>Alcantara</t>
  </si>
  <si>
    <t>Chimmich</t>
  </si>
  <si>
    <t>Neymar</t>
  </si>
  <si>
    <t>Mbappe</t>
  </si>
  <si>
    <t>Cavani</t>
  </si>
  <si>
    <t>Pedro</t>
  </si>
  <si>
    <t>Zappacosta</t>
  </si>
  <si>
    <t>Azpilicueta</t>
  </si>
  <si>
    <t>Bakayoko</t>
  </si>
  <si>
    <t>Messi</t>
  </si>
  <si>
    <t>Rakitic</t>
  </si>
  <si>
    <t>Batshuayi</t>
  </si>
  <si>
    <t>girone A</t>
  </si>
  <si>
    <t>girone B</t>
  </si>
  <si>
    <t>girone C</t>
  </si>
  <si>
    <t>girone D</t>
  </si>
  <si>
    <t>Classifica</t>
  </si>
  <si>
    <t>Ronaldo</t>
  </si>
  <si>
    <t>N. partite disputate</t>
  </si>
  <si>
    <t>Il ranking per coefficienti, a livello calcistico, è un sistema utilizzato dall'UEFA per stilare una graduatoria di rendimento e merito delle</t>
  </si>
  <si>
    <t>federazioni nazionali e delle squadre che partecipano ai tornei continentali, da utilizzare per stabilire l’accesso diretto o indiretto attraverso i</t>
  </si>
  <si>
    <t>preliminari, alla Champions League o alla Europa League. Serve inoltre a determinare le fasce di merito in occasione dei sorteggi relativi alle varie</t>
  </si>
  <si>
    <t>tengono conto dei risultati di ogni club nelle competizioni UEFA e vengono utilizzati per determinare le teste di serie nei sorteggi di competizioni per</t>
  </si>
  <si>
    <t>club. Naturalmente l’UEFA ha inteso differenziare la valutazione del punteggio a seconda della partecipazione alle singole manifestazioni e ha</t>
  </si>
  <si>
    <t>fase a gironi – 4 punti; Vittoria nella fase a gironi – 2 punti; Pareggio nella fase a gironi – 1 punto; Partecipazione agli ottavi – 4 punti. Dalla stagione</t>
  </si>
  <si>
    <t>2009/10 ai club viene assegnato un ulteriore punto se raggiungono ottavi, quarti, semifinali o finale. Non vengono assegnati punti per le eliminazioni</t>
  </si>
  <si>
    <t>nel terzo turno preliminare o spareggi, in quanto quei club si trasferiscono alla UEFA Europa League e ottengono punti dalla partecipazione a quella</t>
  </si>
  <si>
    <t>qualificazione – 0,5 punti; Eliminazione terzo turno di qualificazione – 1 punto; Eliminazione spareggi – 1,5 punti; Vittoria nella fase a gironi – 2</t>
  </si>
  <si>
    <t>punti; Pareggio nella fase a gironi – 1 punto. Dalla stagione 2009/10, ai club è stato garantito un minimo di due punti se raggiungo la fase a giorni e</t>
  </si>
  <si>
    <t>si vedono assegnare un ulteriore punto se raggiungono quarti, semifinali e finale. Le sfide che si decidono ai rigori non hanno effetto sul sistema di</t>
  </si>
  <si>
    <t>ottenuti nei precedenti cinque anni dalle società che hanno disputato gare Uefa Champions o Europe League, più un 20% del coefficiente della</t>
  </si>
  <si>
    <t>federazione di appartenenza nello stesso periodo (33% prima del 2009). Se una squadra non ha partecipato alle competizioni suddette porta</t>
  </si>
  <si>
    <t>comunque in dote, per la stagione sportiva di sua assenza, il 20% spettante alla Federazione di appartenenza Questi ranking sono aggiornati</t>
  </si>
  <si>
    <t>Europa League. I ranking, insieme a quelli delle quattro stagioni precedenti, determinano il numero di posti assegnati a ogni federazione</t>
  </si>
  <si>
    <t>(metà nelle qualificazioni e negli spareggi). 2. I club che raggiungono gli ottavi, i quarti di finale, le semifinali o la finale della UEFA Champions</t>
  </si>
  <si>
    <t>League, o i quarti, semifinali o finale della UEFA Europa League, ottengono un punto extra per ogni turno. 3. Inoltre, vengono assegnati quattro punti</t>
  </si>
  <si>
    <r>
      <t>fasi di qualificazione in tutte le manifestazioni organizzate dall’UEFA. Esistono due tipi di ranking: il </t>
    </r>
    <r>
      <rPr>
        <b/>
        <sz val="12"/>
        <color indexed="63"/>
        <rFont val="Cambria"/>
        <family val="1"/>
      </rPr>
      <t>ranking per nazioni</t>
    </r>
    <r>
      <rPr>
        <sz val="12"/>
        <color indexed="63"/>
        <rFont val="Cambria"/>
        <family val="1"/>
      </rPr>
      <t> o federazioni e il </t>
    </r>
    <r>
      <rPr>
        <b/>
        <sz val="12"/>
        <color indexed="63"/>
        <rFont val="Cambria"/>
        <family val="1"/>
      </rPr>
      <t xml:space="preserve">ranking </t>
    </r>
  </si>
  <si>
    <r>
      <t>per coefficienti per club</t>
    </r>
    <r>
      <rPr>
        <sz val="12"/>
        <color indexed="63"/>
        <rFont val="Cambria"/>
        <family val="1"/>
      </rPr>
      <t>. I </t>
    </r>
    <r>
      <rPr>
        <b/>
        <sz val="12"/>
        <color indexed="63"/>
        <rFont val="Cambria"/>
        <family val="1"/>
      </rPr>
      <t>ranking per nazioni</t>
    </r>
    <r>
      <rPr>
        <sz val="12"/>
        <color indexed="63"/>
        <rFont val="Cambria"/>
        <family val="1"/>
      </rPr>
      <t> o federazioni tengono conto dei risultati di tutti i club di quella federazione e vengono utilizzati per</t>
    </r>
  </si>
  <si>
    <r>
      <t>determinare il numero di posti assegnati nelle competizioni a quella federazione per le stagioni successive. I </t>
    </r>
    <r>
      <rPr>
        <b/>
        <sz val="12"/>
        <color indexed="63"/>
        <rFont val="Cambria"/>
        <family val="1"/>
      </rPr>
      <t>ranking per coefficienti</t>
    </r>
    <r>
      <rPr>
        <sz val="12"/>
        <color indexed="63"/>
        <rFont val="Cambria"/>
        <family val="1"/>
      </rPr>
      <t> </t>
    </r>
    <r>
      <rPr>
        <b/>
        <sz val="12"/>
        <color indexed="63"/>
        <rFont val="Cambria"/>
        <family val="1"/>
      </rPr>
      <t>per club</t>
    </r>
  </si>
  <si>
    <r>
      <t xml:space="preserve">stabilito due sistema punti, uno per la Champions e uno per l’Europe League, che sono di seguito riportati. </t>
    </r>
    <r>
      <rPr>
        <b/>
        <sz val="12"/>
        <color indexed="63"/>
        <rFont val="Cambria"/>
        <family val="1"/>
      </rPr>
      <t xml:space="preserve">Sistema punti UEFA Champions </t>
    </r>
  </si>
  <si>
    <r>
      <t>League </t>
    </r>
    <r>
      <rPr>
        <sz val="12"/>
        <color indexed="63"/>
        <rFont val="Cambria"/>
        <family val="1"/>
      </rPr>
      <t xml:space="preserve"> Eliminazione primo turno di qualificazione – 0,5 punti; Eliminazione secondo turno di qualificazione – 1 punto; Partecipazione alla</t>
    </r>
  </si>
  <si>
    <t>Calcola il merito di comparazione UEFA (Ranking)</t>
  </si>
  <si>
    <t>partecipanti alle due competizioni di quella stagione. </t>
  </si>
  <si>
    <t>Manolas</t>
  </si>
  <si>
    <t>Dzeko</t>
  </si>
  <si>
    <t>Higuain</t>
  </si>
  <si>
    <t>Mandzukic</t>
  </si>
  <si>
    <t>Morata</t>
  </si>
  <si>
    <t>Alves</t>
  </si>
  <si>
    <t>Martial</t>
  </si>
  <si>
    <t>Mkhitaryan</t>
  </si>
  <si>
    <t>Oberling</t>
  </si>
  <si>
    <t>Van Wolfswun</t>
  </si>
  <si>
    <t>Lang</t>
  </si>
  <si>
    <t>Riveros</t>
  </si>
  <si>
    <t>risultati</t>
  </si>
  <si>
    <t>partite</t>
  </si>
  <si>
    <t>giocate</t>
  </si>
  <si>
    <t>I   FASE squadre 32</t>
  </si>
  <si>
    <t>I fase</t>
  </si>
  <si>
    <t xml:space="preserve">somma </t>
  </si>
  <si>
    <t>Tot. punti e PG.</t>
  </si>
  <si>
    <t>Ottavi di finale</t>
  </si>
  <si>
    <t>I   FASE</t>
  </si>
  <si>
    <t>a Kiev</t>
  </si>
  <si>
    <t>squadre 16</t>
  </si>
  <si>
    <t>squadre  32</t>
  </si>
  <si>
    <t>Sandro</t>
  </si>
  <si>
    <t>Luiz D.</t>
  </si>
  <si>
    <t>Hazard</t>
  </si>
  <si>
    <t>Di Maria</t>
  </si>
  <si>
    <t>Muller</t>
  </si>
  <si>
    <t>Hummels</t>
  </si>
  <si>
    <t>Xhaka</t>
  </si>
  <si>
    <t>Kolarov</t>
  </si>
  <si>
    <t>Pjanic</t>
  </si>
  <si>
    <t>Digne</t>
  </si>
  <si>
    <t>El Shaarawy</t>
  </si>
  <si>
    <t>Perotti</t>
  </si>
  <si>
    <t>Zuffi</t>
  </si>
  <si>
    <t>Blind</t>
  </si>
  <si>
    <t>Kurzawa</t>
  </si>
  <si>
    <t>Verratti</t>
  </si>
  <si>
    <t>Coman</t>
  </si>
  <si>
    <t>Javi Martinez</t>
  </si>
  <si>
    <t>Gol fatti</t>
  </si>
  <si>
    <t>gol subiti</t>
  </si>
  <si>
    <t>gironi</t>
  </si>
  <si>
    <t>otto</t>
  </si>
  <si>
    <t>Tolisso</t>
  </si>
  <si>
    <t>Fabrecas</t>
  </si>
  <si>
    <t>Willian</t>
  </si>
  <si>
    <t>Elyounoussi</t>
  </si>
  <si>
    <t>Savic</t>
  </si>
  <si>
    <t>Alcacer</t>
  </si>
  <si>
    <t>Mathieu</t>
  </si>
  <si>
    <t>Cuadrado</t>
  </si>
  <si>
    <t>Bernadeschi</t>
  </si>
  <si>
    <t>Sporting Lisb.</t>
  </si>
  <si>
    <r>
      <t xml:space="preserve">marcatori ottavi di finale champions league 2017/18 </t>
    </r>
    <r>
      <rPr>
        <b/>
        <sz val="9"/>
        <color indexed="10"/>
        <rFont val="Arial"/>
        <family val="2"/>
      </rPr>
      <t xml:space="preserve"> (autoreti in rosso)</t>
    </r>
  </si>
  <si>
    <t>Cristiano Ronaldo</t>
  </si>
  <si>
    <t>Lionel Messi</t>
  </si>
  <si>
    <t>Argentina</t>
  </si>
  <si>
    <t>Kakà</t>
  </si>
  <si>
    <t>Fabio Cannavaro</t>
  </si>
  <si>
    <t>Ronaldinho</t>
  </si>
  <si>
    <t>Andriy Shevchenko</t>
  </si>
  <si>
    <t>Pavel Nedvěd</t>
  </si>
  <si>
    <t>Michael Owen</t>
  </si>
  <si>
    <t>Luis Figo</t>
  </si>
  <si>
    <t>Rivaldo</t>
  </si>
  <si>
    <t>Zinédine Zidane</t>
  </si>
  <si>
    <t>Matthias Sammer</t>
  </si>
  <si>
    <t>George Weah</t>
  </si>
  <si>
    <t>Hristo Stoichkov</t>
  </si>
  <si>
    <t>Roberto Baggio</t>
  </si>
  <si>
    <t>Marco Van Basten</t>
  </si>
  <si>
    <t>Ruud Gullit</t>
  </si>
  <si>
    <t>Igor Belanov</t>
  </si>
  <si>
    <t>Michel Platini</t>
  </si>
  <si>
    <t>Paolo Rossi</t>
  </si>
  <si>
    <t>Karl-Heinz Rummenigge</t>
  </si>
  <si>
    <t>Kevin Keegan</t>
  </si>
  <si>
    <t>Allan Simonsen</t>
  </si>
  <si>
    <t>Franz Beckenbauer</t>
  </si>
  <si>
    <t>Oleg Blokhin</t>
  </si>
  <si>
    <t>Dynamo Kiev</t>
  </si>
  <si>
    <t>Johan Cruyff</t>
  </si>
  <si>
    <t>Ajax</t>
  </si>
  <si>
    <t>Gianni Rivera</t>
  </si>
  <si>
    <t>George Best</t>
  </si>
  <si>
    <t>Flórián Albert</t>
  </si>
  <si>
    <t>Ferencváros</t>
  </si>
  <si>
    <t>Bobby Charlton</t>
  </si>
  <si>
    <t>Eusebio</t>
  </si>
  <si>
    <t>Denis Law</t>
  </si>
  <si>
    <t>Lev Yashin</t>
  </si>
  <si>
    <t>Dynamo Mosca</t>
  </si>
  <si>
    <t>Josef Masopust</t>
  </si>
  <si>
    <t>Dukla Praga</t>
  </si>
  <si>
    <t>Alfredo Di Stefano</t>
  </si>
  <si>
    <t>Raymond Kopa</t>
  </si>
  <si>
    <t>Stanley Matthews</t>
  </si>
  <si>
    <t>Blackpool</t>
  </si>
  <si>
    <t>Giocatore</t>
  </si>
  <si>
    <t>Nazionalità</t>
  </si>
  <si>
    <t>Punti</t>
  </si>
  <si>
    <t>1°</t>
  </si>
  <si>
    <t>2°</t>
  </si>
  <si>
    <t>Alfredo Di Stéfano</t>
  </si>
  <si>
    <t>3°</t>
  </si>
  <si>
    <t>Billy Wright</t>
  </si>
  <si>
    <t>Wolverhampton</t>
  </si>
  <si>
    <t>Duncan Edwards</t>
  </si>
  <si>
    <t>Manchester Utd</t>
  </si>
  <si>
    <t>Helmut Rahn</t>
  </si>
  <si>
    <t>Rot-Weiss Essen</t>
  </si>
  <si>
    <t>Just Fontaine</t>
  </si>
  <si>
    <t>Stade Reims</t>
  </si>
  <si>
    <t>John Charles</t>
  </si>
  <si>
    <t>Luis Suárez</t>
  </si>
  <si>
    <t>Ferenc Puskás</t>
  </si>
  <si>
    <t>Uwe Seeler</t>
  </si>
  <si>
    <t>Johnny Haynes</t>
  </si>
  <si>
    <t>Fulham</t>
  </si>
  <si>
    <t>Eusébio</t>
  </si>
  <si>
    <t>Karl-Heinz Schnellinger</t>
  </si>
  <si>
    <t>Colonia</t>
  </si>
  <si>
    <t>Dinamo Mosca</t>
  </si>
  <si>
    <t>Jimmy Greaves</t>
  </si>
  <si>
    <t>Amancio</t>
  </si>
  <si>
    <t>Giacinto Facchetti</t>
  </si>
  <si>
    <t>Jimmy Johnstone</t>
  </si>
  <si>
    <t>Dragan Džajić</t>
  </si>
  <si>
    <t>Gigi Riva</t>
  </si>
  <si>
    <t>Cagliari</t>
  </si>
  <si>
    <t>Gerd Müller</t>
  </si>
  <si>
    <t>Bobby Moore</t>
  </si>
  <si>
    <t>West Ham Utd</t>
  </si>
  <si>
    <t>Sandro Mazzola</t>
  </si>
  <si>
    <t>Günter Netzer</t>
  </si>
  <si>
    <t>Borussia M'gladbach</t>
  </si>
  <si>
    <t>Dino Zoff</t>
  </si>
  <si>
    <t>Kazimierz Deyna</t>
  </si>
  <si>
    <t>Legia Varsavia</t>
  </si>
  <si>
    <t>Dinamo Kiev</t>
  </si>
  <si>
    <t>Rob Rensenbrink</t>
  </si>
  <si>
    <t>Ivo Viktor</t>
  </si>
  <si>
    <t>Nancy</t>
  </si>
  <si>
    <t>Hans Krankl</t>
  </si>
  <si>
    <t>Ruud Krol</t>
  </si>
  <si>
    <t>Saint-Étienne</t>
  </si>
  <si>
    <t>Paul Breitner</t>
  </si>
  <si>
    <t>Bernd Schuster</t>
  </si>
  <si>
    <t>Alain Giresse</t>
  </si>
  <si>
    <t>Bordeaux</t>
  </si>
  <si>
    <t>Kenny Dalglish</t>
  </si>
  <si>
    <t>Vejle</t>
  </si>
  <si>
    <t>Jean Tigana</t>
  </si>
  <si>
    <t>Verona</t>
  </si>
  <si>
    <t>Preben Elkjær</t>
  </si>
  <si>
    <t>Emilio Butragueño</t>
  </si>
  <si>
    <t>Atlético Madrid</t>
  </si>
  <si>
    <t>Marco van Basten</t>
  </si>
  <si>
    <t>Franco Baresi</t>
  </si>
  <si>
    <t>Frank Rijkaard</t>
  </si>
  <si>
    <t>Lothar Matthäus</t>
  </si>
  <si>
    <t>Salvatore Schillaci</t>
  </si>
  <si>
    <t>Andreas Brehme</t>
  </si>
  <si>
    <t>Jean-Pierre Papin</t>
  </si>
  <si>
    <t>O. Marsiglia</t>
  </si>
  <si>
    <t>Dejan Savićević</t>
  </si>
  <si>
    <t>Darko Pančev</t>
  </si>
  <si>
    <t>Dennis Bergkamp</t>
  </si>
  <si>
    <t>Éric Cantona</t>
  </si>
  <si>
    <t>Paolo Maldini</t>
  </si>
  <si>
    <t>Jari Litmanen</t>
  </si>
  <si>
    <t>Alan Shearer</t>
  </si>
  <si>
    <t>Newcastle Utd</t>
  </si>
  <si>
    <t>Predrag Mijatović</t>
  </si>
  <si>
    <t>Davor Šuker</t>
  </si>
  <si>
    <t>David Beckham</t>
  </si>
  <si>
    <t>Raúl</t>
  </si>
  <si>
    <t>Oliver Kahn</t>
  </si>
  <si>
    <t>Roberto Carlos</t>
  </si>
  <si>
    <t>Thierry Henry</t>
  </si>
  <si>
    <t>Frank Lampard</t>
  </si>
  <si>
    <t>Steven Gerrard</t>
  </si>
  <si>
    <t>Gianluigi Buffon</t>
  </si>
  <si>
    <t>Kaká</t>
  </si>
  <si>
    <t>Fernando Torres</t>
  </si>
  <si>
    <t>Xavi</t>
  </si>
  <si>
    <t>22.65%</t>
  </si>
  <si>
    <t>Andrés Iniesta</t>
  </si>
  <si>
    <t>17.36%</t>
  </si>
  <si>
    <t>16.48%</t>
  </si>
  <si>
    <t>47.88%</t>
  </si>
  <si>
    <t>21.60%</t>
  </si>
  <si>
    <t>9.23%</t>
  </si>
  <si>
    <t>41.60%</t>
  </si>
  <si>
    <t>23.68%</t>
  </si>
  <si>
    <t>10.91%</t>
  </si>
  <si>
    <t>27.99%</t>
  </si>
  <si>
    <t>24.72%</t>
  </si>
  <si>
    <t>Franck Ribéry</t>
  </si>
  <si>
    <t>23.36%</t>
  </si>
  <si>
    <t>37.66%</t>
  </si>
  <si>
    <t>15.76%</t>
  </si>
  <si>
    <t>Manuel Neuer</t>
  </si>
  <si>
    <t>15.72%</t>
  </si>
  <si>
    <t>41.33%</t>
  </si>
  <si>
    <t>27.76%</t>
  </si>
  <si>
    <t>7.86%</t>
  </si>
  <si>
    <t>Antoine Griezmann</t>
  </si>
  <si>
    <t>Paris Saint-Germain</t>
  </si>
  <si>
    <t>Deco</t>
  </si>
  <si>
    <t>Luís Figo</t>
  </si>
  <si>
    <t>Jürgen Klinsmann</t>
  </si>
  <si>
    <t>Paulo Futre</t>
  </si>
  <si>
    <t>Gary Lineker</t>
  </si>
  <si>
    <t>Zbigniew Boniek</t>
  </si>
  <si>
    <t>Johan Cruyf0f</t>
  </si>
  <si>
    <t>Omar Sívori</t>
  </si>
  <si>
    <t>Pos</t>
  </si>
  <si>
    <t>pallone d'oro FIFA dal 2010 al 2015 con le percentuali</t>
  </si>
  <si>
    <t>Blackpool F.C.</t>
  </si>
  <si>
    <t>Inglese</t>
  </si>
  <si>
    <t xml:space="preserve">Real Madrid </t>
  </si>
  <si>
    <t>Francese</t>
  </si>
  <si>
    <t>Argentina nat. Spagnola</t>
  </si>
  <si>
    <t>Spagnolo</t>
  </si>
  <si>
    <t xml:space="preserve">Omar Sivori </t>
  </si>
  <si>
    <t>Argentina nat. Italiana</t>
  </si>
  <si>
    <t>Dukla Praha</t>
  </si>
  <si>
    <t>Cecoslovacca</t>
  </si>
  <si>
    <t>Russa</t>
  </si>
  <si>
    <t>Scozzese</t>
  </si>
  <si>
    <t>Portoghese</t>
  </si>
  <si>
    <t xml:space="preserve">Manchester United </t>
  </si>
  <si>
    <t>Florian Albert</t>
  </si>
  <si>
    <t>Ferencvárosi TC</t>
  </si>
  <si>
    <t>Ungherese</t>
  </si>
  <si>
    <t>Italiana</t>
  </si>
  <si>
    <t xml:space="preserve">Bayern Monaco </t>
  </si>
  <si>
    <t>Tedesca</t>
  </si>
  <si>
    <t>Johan Cruijff</t>
  </si>
  <si>
    <t>Olandese</t>
  </si>
  <si>
    <t>Borussia M.</t>
  </si>
  <si>
    <t>Danese</t>
  </si>
  <si>
    <t>Hristo Stoitchkov</t>
  </si>
  <si>
    <t>Bulgara</t>
  </si>
  <si>
    <t>Liberiana</t>
  </si>
  <si>
    <t>Brasiliana</t>
  </si>
  <si>
    <t>Pavel Nedved</t>
  </si>
  <si>
    <t>Rep. Ceca</t>
  </si>
  <si>
    <t>Ukraina</t>
  </si>
  <si>
    <t>Joann Cruijff</t>
  </si>
  <si>
    <t>1956 1</t>
  </si>
  <si>
    <t>1956 2</t>
  </si>
  <si>
    <t>1956 3</t>
  </si>
  <si>
    <t>pos</t>
  </si>
  <si>
    <t>1957 1</t>
  </si>
  <si>
    <t>1957 2</t>
  </si>
  <si>
    <t>1957 3</t>
  </si>
  <si>
    <t>1958 1</t>
  </si>
  <si>
    <t>1958 2</t>
  </si>
  <si>
    <t>1958 3</t>
  </si>
  <si>
    <t>Anno/pos</t>
  </si>
  <si>
    <t>1959 1</t>
  </si>
  <si>
    <t>1959 2</t>
  </si>
  <si>
    <t>1959 3</t>
  </si>
  <si>
    <t>1960 1</t>
  </si>
  <si>
    <t>1960 2</t>
  </si>
  <si>
    <t>1960 3</t>
  </si>
  <si>
    <t>1961 1</t>
  </si>
  <si>
    <t>1961 2</t>
  </si>
  <si>
    <t>1963 2</t>
  </si>
  <si>
    <t>1961 3</t>
  </si>
  <si>
    <t>1962 1</t>
  </si>
  <si>
    <t>1962 2</t>
  </si>
  <si>
    <t>1962 3</t>
  </si>
  <si>
    <t>1963 1</t>
  </si>
  <si>
    <t>1963 3</t>
  </si>
  <si>
    <t>1964 1</t>
  </si>
  <si>
    <t>1964 2</t>
  </si>
  <si>
    <t>1964 3</t>
  </si>
  <si>
    <t>1965 1</t>
  </si>
  <si>
    <t>1965 2</t>
  </si>
  <si>
    <t>1965 3</t>
  </si>
  <si>
    <t>1966 1</t>
  </si>
  <si>
    <t>1966 2</t>
  </si>
  <si>
    <t>1966 3</t>
  </si>
  <si>
    <t>1967 1</t>
  </si>
  <si>
    <t>1967 2</t>
  </si>
  <si>
    <t>1967 3</t>
  </si>
  <si>
    <t>1968 1</t>
  </si>
  <si>
    <t>1968 2</t>
  </si>
  <si>
    <t>1968 3</t>
  </si>
  <si>
    <t>1969 1</t>
  </si>
  <si>
    <t>1969 2</t>
  </si>
  <si>
    <t>1969 3</t>
  </si>
  <si>
    <t>1970 1</t>
  </si>
  <si>
    <t>1970 2</t>
  </si>
  <si>
    <t>1970 3</t>
  </si>
  <si>
    <t>1971 1</t>
  </si>
  <si>
    <t>1971 2</t>
  </si>
  <si>
    <t>1971 3</t>
  </si>
  <si>
    <t>1972 1</t>
  </si>
  <si>
    <t>1973 1</t>
  </si>
  <si>
    <t>1973 2</t>
  </si>
  <si>
    <t>1973 3</t>
  </si>
  <si>
    <t>1974 1</t>
  </si>
  <si>
    <t>1974 2</t>
  </si>
  <si>
    <t>1974 3</t>
  </si>
  <si>
    <t>1975 1</t>
  </si>
  <si>
    <t>1975 2</t>
  </si>
  <si>
    <t>1975 3</t>
  </si>
  <si>
    <t>1976 1</t>
  </si>
  <si>
    <t>1976 2</t>
  </si>
  <si>
    <t>1976 3</t>
  </si>
  <si>
    <t>1977 1</t>
  </si>
  <si>
    <t>1977 2</t>
  </si>
  <si>
    <t>1977 3</t>
  </si>
  <si>
    <t>1978 1</t>
  </si>
  <si>
    <t>1978 2</t>
  </si>
  <si>
    <t>1978 3</t>
  </si>
  <si>
    <t>1979 1</t>
  </si>
  <si>
    <t>1979 2</t>
  </si>
  <si>
    <t>1979 3</t>
  </si>
  <si>
    <t>1980 1</t>
  </si>
  <si>
    <t>1980 2</t>
  </si>
  <si>
    <t>1980 3</t>
  </si>
  <si>
    <t>1981 1</t>
  </si>
  <si>
    <t>1981 2</t>
  </si>
  <si>
    <t>1981 3</t>
  </si>
  <si>
    <t>1982 1</t>
  </si>
  <si>
    <t>1982 2</t>
  </si>
  <si>
    <t>1982 3</t>
  </si>
  <si>
    <t>1983 1</t>
  </si>
  <si>
    <t>1983 2</t>
  </si>
  <si>
    <t>1983 3</t>
  </si>
  <si>
    <t>1984 1</t>
  </si>
  <si>
    <t>1984 2</t>
  </si>
  <si>
    <t>1984 3</t>
  </si>
  <si>
    <t>1985 1</t>
  </si>
  <si>
    <t>1985 2</t>
  </si>
  <si>
    <t>1985 3</t>
  </si>
  <si>
    <t>1986 1</t>
  </si>
  <si>
    <t>1986 2</t>
  </si>
  <si>
    <t>1986 3</t>
  </si>
  <si>
    <t>1987 1</t>
  </si>
  <si>
    <t>1987 2</t>
  </si>
  <si>
    <t>1987 3</t>
  </si>
  <si>
    <t>1988 1</t>
  </si>
  <si>
    <t>1988 2</t>
  </si>
  <si>
    <t>1988 3</t>
  </si>
  <si>
    <t>1989 1</t>
  </si>
  <si>
    <t>1989 2</t>
  </si>
  <si>
    <t>1989 3</t>
  </si>
  <si>
    <t>1990 1</t>
  </si>
  <si>
    <t>1990 2</t>
  </si>
  <si>
    <t>1990 3</t>
  </si>
  <si>
    <t>2018 1</t>
  </si>
  <si>
    <t>2018 2</t>
  </si>
  <si>
    <t>2018 3</t>
  </si>
  <si>
    <t>2019 1</t>
  </si>
  <si>
    <t>2019 2</t>
  </si>
  <si>
    <t>2019 3</t>
  </si>
  <si>
    <t>2020 1</t>
  </si>
  <si>
    <t>2020 2</t>
  </si>
  <si>
    <t>2020 3</t>
  </si>
  <si>
    <t>-</t>
  </si>
  <si>
    <t>1991 1</t>
  </si>
  <si>
    <t>1991 2a</t>
  </si>
  <si>
    <t>1991 2b</t>
  </si>
  <si>
    <t>1991 2c</t>
  </si>
  <si>
    <t>1972 2a</t>
  </si>
  <si>
    <t>1972 2b</t>
  </si>
  <si>
    <t>anno/pos</t>
  </si>
  <si>
    <t>1992 1</t>
  </si>
  <si>
    <t>1992 2</t>
  </si>
  <si>
    <t>1992 3</t>
  </si>
  <si>
    <t>1993 1</t>
  </si>
  <si>
    <t>1993 2</t>
  </si>
  <si>
    <t>1993 3</t>
  </si>
  <si>
    <t>1994 1</t>
  </si>
  <si>
    <t>1994 2</t>
  </si>
  <si>
    <t>1994 3</t>
  </si>
  <si>
    <t>1995 1</t>
  </si>
  <si>
    <t>1995 2</t>
  </si>
  <si>
    <t>1995 3</t>
  </si>
  <si>
    <t>1996 1</t>
  </si>
  <si>
    <t>1996 2</t>
  </si>
  <si>
    <t>1997 1</t>
  </si>
  <si>
    <t>1997 2</t>
  </si>
  <si>
    <t>1997 3</t>
  </si>
  <si>
    <t>1998 1</t>
  </si>
  <si>
    <t>1998 2</t>
  </si>
  <si>
    <t>1998 3</t>
  </si>
  <si>
    <t>1999 1</t>
  </si>
  <si>
    <t>1999 2</t>
  </si>
  <si>
    <t>1999 3</t>
  </si>
  <si>
    <t>2000 1</t>
  </si>
  <si>
    <t>2000 2</t>
  </si>
  <si>
    <t>2000 3</t>
  </si>
  <si>
    <t>2001 1</t>
  </si>
  <si>
    <t>2001 2</t>
  </si>
  <si>
    <t>2001 3</t>
  </si>
  <si>
    <t>2002 1</t>
  </si>
  <si>
    <t>2002 2</t>
  </si>
  <si>
    <t>2002 3</t>
  </si>
  <si>
    <t>2003 1</t>
  </si>
  <si>
    <t>2003 2</t>
  </si>
  <si>
    <t>2003 3</t>
  </si>
  <si>
    <t>2004 1</t>
  </si>
  <si>
    <t>2004 2</t>
  </si>
  <si>
    <t>2004 3</t>
  </si>
  <si>
    <t>2005 1</t>
  </si>
  <si>
    <t>2005 2</t>
  </si>
  <si>
    <t>2005 3</t>
  </si>
  <si>
    <t>2006 1</t>
  </si>
  <si>
    <t>2006 2</t>
  </si>
  <si>
    <t>2006 3</t>
  </si>
  <si>
    <t>2007 1</t>
  </si>
  <si>
    <t>2007 2</t>
  </si>
  <si>
    <t>2007 3</t>
  </si>
  <si>
    <t>2008 1</t>
  </si>
  <si>
    <t>2008 2</t>
  </si>
  <si>
    <t>2008 3</t>
  </si>
  <si>
    <t>2009 1</t>
  </si>
  <si>
    <t>2009 2</t>
  </si>
  <si>
    <t>2009 3</t>
  </si>
  <si>
    <t>2010 1</t>
  </si>
  <si>
    <t>2010 2</t>
  </si>
  <si>
    <t>2010 3</t>
  </si>
  <si>
    <t>2011 1</t>
  </si>
  <si>
    <t>2011 2</t>
  </si>
  <si>
    <t>2011 3</t>
  </si>
  <si>
    <t>2012 1</t>
  </si>
  <si>
    <t>2012 2</t>
  </si>
  <si>
    <t>2012 3</t>
  </si>
  <si>
    <t>2013 1</t>
  </si>
  <si>
    <t>2013 2</t>
  </si>
  <si>
    <t>2013 3</t>
  </si>
  <si>
    <t>2014 1</t>
  </si>
  <si>
    <t>2014 2</t>
  </si>
  <si>
    <t>2014 3</t>
  </si>
  <si>
    <t>2015 1</t>
  </si>
  <si>
    <t>2015 2</t>
  </si>
  <si>
    <t>2015 3</t>
  </si>
  <si>
    <t>2016 1</t>
  </si>
  <si>
    <t>2016 2</t>
  </si>
  <si>
    <t>2016 3</t>
  </si>
  <si>
    <t>2017 1</t>
  </si>
  <si>
    <t>2017 2</t>
  </si>
  <si>
    <t>2017 3</t>
  </si>
  <si>
    <t>Arg. Nat. Spagnolo</t>
  </si>
  <si>
    <t>Tedesco</t>
  </si>
  <si>
    <t>Arg. Nat. Italiano</t>
  </si>
  <si>
    <t>Sovietico</t>
  </si>
  <si>
    <t>Italiano</t>
  </si>
  <si>
    <t>Irlandese</t>
  </si>
  <si>
    <t>Polacco</t>
  </si>
  <si>
    <t>Brasiliano</t>
  </si>
  <si>
    <t>Ucraino</t>
  </si>
  <si>
    <t>Argentino</t>
  </si>
  <si>
    <t>nazionalità</t>
  </si>
  <si>
    <t>Cecoslovacco</t>
  </si>
  <si>
    <t>Bulgaro</t>
  </si>
  <si>
    <t>Gallese</t>
  </si>
  <si>
    <t>Jugoslavo</t>
  </si>
  <si>
    <t>Britannico</t>
  </si>
  <si>
    <t>Austriaco</t>
  </si>
  <si>
    <t>Montenegrino</t>
  </si>
  <si>
    <t>Macedone</t>
  </si>
  <si>
    <t>Finlandese</t>
  </si>
  <si>
    <t>Croato</t>
  </si>
  <si>
    <t>Calciatore</t>
  </si>
  <si>
    <t>Albo pallone d'oro</t>
  </si>
  <si>
    <t>Francia</t>
  </si>
  <si>
    <t>Irlanda</t>
  </si>
  <si>
    <t>Spagna</t>
  </si>
  <si>
    <t>Russia</t>
  </si>
  <si>
    <t>Olanda</t>
  </si>
  <si>
    <t>Portogallo</t>
  </si>
  <si>
    <t>Inghilterra</t>
  </si>
  <si>
    <t>Iralndese</t>
  </si>
  <si>
    <t>Italia</t>
  </si>
  <si>
    <t>Scozia</t>
  </si>
  <si>
    <t>Ungheria</t>
  </si>
  <si>
    <t>Germania</t>
  </si>
  <si>
    <t>Danimarca</t>
  </si>
  <si>
    <t>Cecoslovacchia</t>
  </si>
  <si>
    <t>Bulgaria</t>
  </si>
  <si>
    <t>Liberia</t>
  </si>
  <si>
    <t>Brasile</t>
  </si>
  <si>
    <t>Classifica pallone d'oro per Nazionalità</t>
  </si>
  <si>
    <t>Filtra il calciatore</t>
  </si>
  <si>
    <t>calciatore</t>
  </si>
  <si>
    <t>Nazione</t>
  </si>
  <si>
    <t>Filtra il nominativo</t>
  </si>
  <si>
    <t>Naz</t>
  </si>
  <si>
    <t>vinti</t>
  </si>
  <si>
    <t>2008-2013-2014-2016-2017</t>
  </si>
  <si>
    <t>2009-2010-2011-2012-2015</t>
  </si>
  <si>
    <t>1971-1973-1974</t>
  </si>
  <si>
    <t>1983-1984-1985</t>
  </si>
  <si>
    <t>1957-1959</t>
  </si>
  <si>
    <t>Spagnola</t>
  </si>
  <si>
    <t>1972-1976</t>
  </si>
  <si>
    <t>1978-1979</t>
  </si>
  <si>
    <t>1980-1981</t>
  </si>
  <si>
    <t>1997-2002</t>
  </si>
  <si>
    <t>1998-1989-1992</t>
  </si>
  <si>
    <t xml:space="preserve">Classifica pallone d'oro </t>
  </si>
  <si>
    <t>anni primo posto</t>
  </si>
  <si>
    <t>anni secondo posto</t>
  </si>
  <si>
    <t>N</t>
  </si>
  <si>
    <t>anni terzo posto</t>
  </si>
  <si>
    <t>1961-1964</t>
  </si>
  <si>
    <t>1962-1966</t>
  </si>
  <si>
    <t>1967-1968</t>
  </si>
  <si>
    <t>1969-1973</t>
  </si>
  <si>
    <t>1974-1975</t>
  </si>
  <si>
    <t>1977-1980</t>
  </si>
  <si>
    <t>1981-1985</t>
  </si>
  <si>
    <t>1986-1987</t>
  </si>
  <si>
    <t>1988-1989</t>
  </si>
  <si>
    <t>1999-2000</t>
  </si>
  <si>
    <t>2009-2010-2011</t>
  </si>
  <si>
    <t>2015-2017</t>
  </si>
  <si>
    <t>1994-2003</t>
  </si>
  <si>
    <t>2001-2002</t>
  </si>
  <si>
    <t>1996 3</t>
  </si>
  <si>
    <t>1988-1989-1992</t>
  </si>
  <si>
    <t>Aiax 1 Barcellona 2</t>
  </si>
  <si>
    <t>Inter 1 Real Madrid 1</t>
  </si>
  <si>
    <t>Manch Un 1 Real Madrid 4</t>
  </si>
  <si>
    <t>anni</t>
  </si>
  <si>
    <t>Napoli/Juventus</t>
  </si>
  <si>
    <t>Juventus/Real Madrid</t>
  </si>
  <si>
    <t>titoli</t>
  </si>
  <si>
    <t>Classifica pallone d'oro primo secondo e terzo posto</t>
  </si>
  <si>
    <t>club</t>
  </si>
  <si>
    <t>titoli n</t>
  </si>
  <si>
    <t>I° II° e III° posto n.  titoli vinti</t>
  </si>
  <si>
    <t>Albo Pallone d'oro primo posto</t>
  </si>
  <si>
    <t xml:space="preserve">  Nazioni</t>
  </si>
  <si>
    <t>Luka Modric</t>
  </si>
  <si>
    <t>Croazia</t>
  </si>
  <si>
    <t>Atletico Madrid</t>
  </si>
  <si>
    <t>2007-2009-2011-2012-2015-2018</t>
  </si>
  <si>
    <t>2016-2018</t>
  </si>
  <si>
    <t>Pallone d'oro France Football dal 1956 al 2009 e dal 2016 al 2018 con i punti</t>
  </si>
  <si>
    <r>
      <t>giocatore del continente</t>
    </r>
    <r>
      <rPr>
        <sz val="10"/>
        <rFont val="Arial"/>
        <family val="2"/>
      </rPr>
      <t>: se l'è aggiudicato per due anni di seguito, nel</t>
    </r>
  </si>
  <si>
    <t>1979 e nel 1980. Vinse il Pallone d'Oro alla carriera nel 1995 ma non potè</t>
  </si>
  <si>
    <t>possibilità di vincere un Pallone d'Oro in quanto poco dopo terminò la sua</t>
  </si>
  <si>
    <t>attività calcistica.</t>
  </si>
  <si>
    <t>Note: Maradona</t>
  </si>
  <si>
    <r>
      <t xml:space="preserve">Maradona  ha  vinto il Pallone d'Oro  sudamericano, </t>
    </r>
    <r>
      <rPr>
        <b/>
        <sz val="10"/>
        <rFont val="Arial"/>
        <family val="2"/>
      </rPr>
      <t xml:space="preserve">riservato al miglior </t>
    </r>
  </si>
  <si>
    <t>concorrere  alla sua  assegnazione  in quanto i calciatori non europei non</t>
  </si>
  <si>
    <t>erano  ammessi  alla  competizione. Purtroppo  per Maradona  fu  l'ultima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</si>
</sst>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-mmm;@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F800]dddd\,\ mmmm\ dd\,\ yyyy"/>
    <numFmt numFmtId="171" formatCode="mmm\-yyyy"/>
    <numFmt numFmtId="172" formatCode="#,##0.000"/>
    <numFmt numFmtId="173" formatCode="#,##0.0000"/>
  </numFmts>
  <fonts count="49">
    <font>
      <sz val="10"/>
      <name val="Arial"/>
      <family val="0"/>
    </font>
    <font>
      <sz val="10"/>
      <color indexed="50"/>
      <name val="Arial"/>
      <family val="0"/>
    </font>
    <font>
      <sz val="10"/>
      <color indexed="57"/>
      <name val="Arial"/>
      <family val="0"/>
    </font>
    <font>
      <sz val="10"/>
      <color indexed="61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sz val="8"/>
      <color indexed="50"/>
      <name val="Arial"/>
      <family val="0"/>
    </font>
    <font>
      <sz val="8"/>
      <color indexed="57"/>
      <name val="Arial"/>
      <family val="0"/>
    </font>
    <font>
      <sz val="8"/>
      <color indexed="48"/>
      <name val="Arial"/>
      <family val="0"/>
    </font>
    <font>
      <sz val="8"/>
      <color indexed="10"/>
      <name val="Arial"/>
      <family val="0"/>
    </font>
    <font>
      <sz val="8"/>
      <color indexed="55"/>
      <name val="Arial"/>
      <family val="0"/>
    </font>
    <font>
      <sz val="8"/>
      <color indexed="40"/>
      <name val="Arial"/>
      <family val="0"/>
    </font>
    <font>
      <sz val="8"/>
      <color indexed="9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sz val="9"/>
      <color indexed="57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0"/>
    </font>
    <font>
      <b/>
      <sz val="9"/>
      <color indexed="12"/>
      <name val="Arial"/>
      <family val="0"/>
    </font>
    <font>
      <b/>
      <sz val="9"/>
      <name val="Arial"/>
      <family val="0"/>
    </font>
    <font>
      <b/>
      <sz val="9"/>
      <color indexed="23"/>
      <name val="Arial"/>
      <family val="0"/>
    </font>
    <font>
      <b/>
      <sz val="9"/>
      <color indexed="8"/>
      <name val="Arial"/>
      <family val="2"/>
    </font>
    <font>
      <b/>
      <sz val="9"/>
      <color indexed="10"/>
      <name val="Arial"/>
      <family val="0"/>
    </font>
    <font>
      <sz val="9"/>
      <color indexed="23"/>
      <name val="Arial"/>
      <family val="0"/>
    </font>
    <font>
      <b/>
      <sz val="9"/>
      <color indexed="9"/>
      <name val="Arial"/>
      <family val="0"/>
    </font>
    <font>
      <sz val="9"/>
      <color indexed="63"/>
      <name val="Arial"/>
      <family val="2"/>
    </font>
    <font>
      <sz val="14"/>
      <name val="Cambria"/>
      <family val="1"/>
    </font>
    <font>
      <b/>
      <sz val="14"/>
      <color indexed="12"/>
      <name val="Cambria"/>
      <family val="1"/>
    </font>
    <font>
      <b/>
      <sz val="14"/>
      <name val="Cambria"/>
      <family val="1"/>
    </font>
    <font>
      <b/>
      <sz val="14"/>
      <color indexed="18"/>
      <name val="Cambria"/>
      <family val="1"/>
    </font>
    <font>
      <b/>
      <sz val="12"/>
      <color indexed="63"/>
      <name val="Cambria"/>
      <family val="1"/>
    </font>
    <font>
      <sz val="12"/>
      <color indexed="63"/>
      <name val="Cambria"/>
      <family val="1"/>
    </font>
    <font>
      <sz val="12"/>
      <name val="Cambria"/>
      <family val="1"/>
    </font>
    <font>
      <b/>
      <sz val="12"/>
      <color indexed="63"/>
      <name val="Cambria"/>
      <family val="1"/>
    </font>
    <font>
      <b/>
      <sz val="9"/>
      <color indexed="63"/>
      <name val="Arial"/>
      <family val="2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48"/>
      <name val="Arial"/>
      <family val="0"/>
    </font>
    <font>
      <sz val="9"/>
      <color indexed="8"/>
      <name val="Arial Unicode MS"/>
      <family val="0"/>
    </font>
    <font>
      <sz val="9"/>
      <color indexed="12"/>
      <name val="Arial"/>
      <family val="0"/>
    </font>
    <font>
      <b/>
      <sz val="9"/>
      <color indexed="61"/>
      <name val="Arial"/>
      <family val="2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Fill="1" applyAlignment="1">
      <alignment/>
    </xf>
    <xf numFmtId="2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" xfId="0" applyFont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0" fontId="0" fillId="6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20" fontId="3" fillId="7" borderId="0" xfId="0" applyNumberFormat="1" applyFont="1" applyFill="1" applyBorder="1" applyAlignment="1">
      <alignment horizontal="center"/>
    </xf>
    <xf numFmtId="20" fontId="3" fillId="8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" fontId="0" fillId="0" borderId="1" xfId="0" applyNumberFormat="1" applyFont="1" applyFill="1" applyBorder="1" applyAlignment="1">
      <alignment/>
    </xf>
    <xf numFmtId="16" fontId="0" fillId="0" borderId="1" xfId="0" applyNumberFormat="1" applyBorder="1" applyAlignment="1">
      <alignment/>
    </xf>
    <xf numFmtId="16" fontId="0" fillId="0" borderId="1" xfId="0" applyNumberForma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0" fontId="0" fillId="9" borderId="0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1" fontId="14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14" fillId="6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5" fillId="6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" fontId="4" fillId="0" borderId="0" xfId="0" applyNumberFormat="1" applyFont="1" applyFill="1" applyBorder="1" applyAlignment="1">
      <alignment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6" borderId="3" xfId="0" applyFill="1" applyBorder="1" applyAlignment="1">
      <alignment/>
    </xf>
    <xf numFmtId="0" fontId="4" fillId="6" borderId="3" xfId="0" applyFont="1" applyFill="1" applyBorder="1" applyAlignment="1">
      <alignment/>
    </xf>
    <xf numFmtId="0" fontId="13" fillId="11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/>
    </xf>
    <xf numFmtId="0" fontId="0" fillId="8" borderId="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  <protection hidden="1"/>
    </xf>
    <xf numFmtId="1" fontId="14" fillId="0" borderId="1" xfId="0" applyNumberFormat="1" applyFont="1" applyFill="1" applyBorder="1" applyAlignment="1" applyProtection="1">
      <alignment horizontal="center" vertical="center"/>
      <protection hidden="1"/>
    </xf>
    <xf numFmtId="1" fontId="14" fillId="0" borderId="4" xfId="0" applyNumberFormat="1" applyFont="1" applyFill="1" applyBorder="1" applyAlignment="1" applyProtection="1">
      <alignment horizontal="center" vertical="center"/>
      <protection hidden="1"/>
    </xf>
    <xf numFmtId="1" fontId="14" fillId="0" borderId="4" xfId="0" applyNumberFormat="1" applyFont="1" applyFill="1" applyBorder="1" applyAlignment="1" applyProtection="1">
      <alignment horizontal="center" vertical="center"/>
      <protection hidden="1"/>
    </xf>
    <xf numFmtId="1" fontId="14" fillId="0" borderId="5" xfId="0" applyNumberFormat="1" applyFont="1" applyFill="1" applyBorder="1" applyAlignment="1" applyProtection="1">
      <alignment horizontal="center" vertical="center"/>
      <protection hidden="1"/>
    </xf>
    <xf numFmtId="2" fontId="14" fillId="0" borderId="6" xfId="0" applyNumberFormat="1" applyFont="1" applyFill="1" applyBorder="1" applyAlignment="1" applyProtection="1">
      <alignment horizontal="center" vertical="center"/>
      <protection hidden="1"/>
    </xf>
    <xf numFmtId="1" fontId="14" fillId="13" borderId="0" xfId="0" applyNumberFormat="1" applyFont="1" applyFill="1" applyBorder="1" applyAlignment="1" applyProtection="1">
      <alignment horizontal="center" vertical="center"/>
      <protection hidden="1"/>
    </xf>
    <xf numFmtId="1" fontId="14" fillId="0" borderId="2" xfId="0" applyNumberFormat="1" applyFont="1" applyFill="1" applyBorder="1" applyAlignment="1" applyProtection="1">
      <alignment horizontal="center" vertical="center"/>
      <protection hidden="1"/>
    </xf>
    <xf numFmtId="1" fontId="14" fillId="0" borderId="1" xfId="0" applyNumberFormat="1" applyFont="1" applyFill="1" applyBorder="1" applyAlignment="1" applyProtection="1">
      <alignment horizontal="center" vertical="center"/>
      <protection hidden="1"/>
    </xf>
    <xf numFmtId="2" fontId="14" fillId="0" borderId="7" xfId="0" applyNumberFormat="1" applyFont="1" applyFill="1" applyBorder="1" applyAlignment="1" applyProtection="1">
      <alignment horizontal="center" vertical="center"/>
      <protection hidden="1"/>
    </xf>
    <xf numFmtId="1" fontId="14" fillId="0" borderId="8" xfId="0" applyNumberFormat="1" applyFont="1" applyFill="1" applyBorder="1" applyAlignment="1" applyProtection="1">
      <alignment horizontal="center" vertical="center"/>
      <protection hidden="1"/>
    </xf>
    <xf numFmtId="1" fontId="14" fillId="0" borderId="9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NumberFormat="1" applyFont="1" applyFill="1" applyBorder="1" applyAlignment="1" applyProtection="1">
      <alignment horizontal="left" vertical="center"/>
      <protection hidden="1"/>
    </xf>
    <xf numFmtId="1" fontId="14" fillId="0" borderId="1" xfId="0" applyNumberFormat="1" applyFont="1" applyFill="1" applyBorder="1" applyAlignment="1" applyProtection="1">
      <alignment horizontal="center" vertical="center"/>
      <protection hidden="1"/>
    </xf>
    <xf numFmtId="1" fontId="14" fillId="0" borderId="1" xfId="0" applyNumberFormat="1" applyFont="1" applyFill="1" applyBorder="1" applyAlignment="1" applyProtection="1">
      <alignment horizontal="center" vertical="center"/>
      <protection hidden="1"/>
    </xf>
    <xf numFmtId="1" fontId="14" fillId="0" borderId="8" xfId="0" applyNumberFormat="1" applyFont="1" applyFill="1" applyBorder="1" applyAlignment="1" applyProtection="1">
      <alignment horizontal="center" vertical="center"/>
      <protection hidden="1"/>
    </xf>
    <xf numFmtId="1" fontId="14" fillId="0" borderId="10" xfId="0" applyNumberFormat="1" applyFont="1" applyFill="1" applyBorder="1" applyAlignment="1" applyProtection="1">
      <alignment horizontal="center" vertical="center"/>
      <protection hidden="1"/>
    </xf>
    <xf numFmtId="1" fontId="25" fillId="0" borderId="11" xfId="0" applyNumberFormat="1" applyFont="1" applyBorder="1" applyAlignment="1" applyProtection="1">
      <alignment horizontal="center" vertical="center"/>
      <protection hidden="1"/>
    </xf>
    <xf numFmtId="1" fontId="25" fillId="0" borderId="12" xfId="0" applyNumberFormat="1" applyFont="1" applyBorder="1" applyAlignment="1" applyProtection="1">
      <alignment horizontal="center" vertical="center"/>
      <protection hidden="1"/>
    </xf>
    <xf numFmtId="1" fontId="25" fillId="0" borderId="13" xfId="0" applyNumberFormat="1" applyFont="1" applyBorder="1" applyAlignment="1" applyProtection="1">
      <alignment horizontal="center" vertical="center"/>
      <protection hidden="1"/>
    </xf>
    <xf numFmtId="1" fontId="14" fillId="0" borderId="2" xfId="0" applyNumberFormat="1" applyFont="1" applyFill="1" applyBorder="1" applyAlignment="1" applyProtection="1">
      <alignment horizontal="center" vertical="center"/>
      <protection hidden="1"/>
    </xf>
    <xf numFmtId="170" fontId="0" fillId="0" borderId="1" xfId="0" applyNumberFormat="1" applyFont="1" applyFill="1" applyBorder="1" applyAlignment="1">
      <alignment/>
    </xf>
    <xf numFmtId="170" fontId="17" fillId="0" borderId="1" xfId="0" applyNumberFormat="1" applyFont="1" applyFill="1" applyBorder="1" applyAlignment="1">
      <alignment/>
    </xf>
    <xf numFmtId="1" fontId="23" fillId="0" borderId="14" xfId="0" applyNumberFormat="1" applyFont="1" applyBorder="1" applyAlignment="1" applyProtection="1">
      <alignment horizontal="center" vertical="center"/>
      <protection hidden="1"/>
    </xf>
    <xf numFmtId="0" fontId="0" fillId="13" borderId="0" xfId="0" applyFill="1" applyAlignment="1" applyProtection="1">
      <alignment/>
      <protection hidden="1"/>
    </xf>
    <xf numFmtId="0" fontId="18" fillId="13" borderId="1" xfId="0" applyFont="1" applyFill="1" applyBorder="1" applyAlignment="1" applyProtection="1">
      <alignment horizontal="center" vertical="center"/>
      <protection hidden="1"/>
    </xf>
    <xf numFmtId="0" fontId="0" fillId="13" borderId="0" xfId="0" applyFill="1" applyBorder="1" applyAlignment="1" applyProtection="1">
      <alignment/>
      <protection hidden="1"/>
    </xf>
    <xf numFmtId="0" fontId="6" fillId="13" borderId="0" xfId="0" applyFont="1" applyFill="1" applyBorder="1" applyAlignment="1" applyProtection="1">
      <alignment horizontal="center"/>
      <protection hidden="1"/>
    </xf>
    <xf numFmtId="0" fontId="0" fillId="13" borderId="0" xfId="0" applyFill="1" applyBorder="1" applyAlignment="1" applyProtection="1">
      <alignment horizontal="center" vertical="center"/>
      <protection hidden="1"/>
    </xf>
    <xf numFmtId="1" fontId="17" fillId="13" borderId="0" xfId="0" applyNumberFormat="1" applyFont="1" applyFill="1" applyBorder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0" fontId="0" fillId="13" borderId="0" xfId="0" applyFont="1" applyFill="1" applyAlignment="1" applyProtection="1">
      <alignment horizontal="center"/>
      <protection hidden="1"/>
    </xf>
    <xf numFmtId="0" fontId="0" fillId="13" borderId="0" xfId="0" applyFont="1" applyFill="1" applyAlignment="1" applyProtection="1">
      <alignment/>
      <protection hidden="1"/>
    </xf>
    <xf numFmtId="1" fontId="6" fillId="13" borderId="0" xfId="0" applyNumberFormat="1" applyFont="1" applyFill="1" applyBorder="1" applyAlignment="1" applyProtection="1">
      <alignment horizontal="center"/>
      <protection hidden="1"/>
    </xf>
    <xf numFmtId="0" fontId="14" fillId="13" borderId="0" xfId="0" applyFont="1" applyFill="1" applyBorder="1" applyAlignment="1" applyProtection="1">
      <alignment horizontal="center" vertical="center"/>
      <protection hidden="1"/>
    </xf>
    <xf numFmtId="0" fontId="14" fillId="13" borderId="2" xfId="0" applyFont="1" applyFill="1" applyBorder="1" applyAlignment="1" applyProtection="1">
      <alignment horizontal="center"/>
      <protection hidden="1"/>
    </xf>
    <xf numFmtId="0" fontId="0" fillId="13" borderId="1" xfId="0" applyFont="1" applyFill="1" applyBorder="1" applyAlignment="1" applyProtection="1">
      <alignment horizontal="center"/>
      <protection hidden="1"/>
    </xf>
    <xf numFmtId="0" fontId="0" fillId="13" borderId="0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4" fillId="13" borderId="15" xfId="0" applyFont="1" applyFill="1" applyBorder="1" applyAlignment="1" applyProtection="1">
      <alignment horizontal="center"/>
      <protection hidden="1"/>
    </xf>
    <xf numFmtId="0" fontId="4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/>
      <protection hidden="1"/>
    </xf>
    <xf numFmtId="1" fontId="14" fillId="13" borderId="1" xfId="0" applyNumberFormat="1" applyFont="1" applyFill="1" applyBorder="1" applyAlignment="1" applyProtection="1">
      <alignment horizontal="center"/>
      <protection hidden="1"/>
    </xf>
    <xf numFmtId="0" fontId="2" fillId="13" borderId="1" xfId="0" applyFont="1" applyFill="1" applyBorder="1" applyAlignment="1" applyProtection="1">
      <alignment horizontal="center"/>
      <protection hidden="1"/>
    </xf>
    <xf numFmtId="1" fontId="0" fillId="13" borderId="1" xfId="0" applyNumberFormat="1" applyFont="1" applyFill="1" applyBorder="1" applyAlignment="1" applyProtection="1">
      <alignment horizontal="center"/>
      <protection hidden="1"/>
    </xf>
    <xf numFmtId="0" fontId="2" fillId="13" borderId="1" xfId="0" applyFont="1" applyFill="1" applyBorder="1" applyAlignment="1" applyProtection="1">
      <alignment/>
      <protection hidden="1"/>
    </xf>
    <xf numFmtId="0" fontId="14" fillId="13" borderId="1" xfId="0" applyFont="1" applyFill="1" applyBorder="1" applyAlignment="1" applyProtection="1">
      <alignment horizontal="center"/>
      <protection hidden="1"/>
    </xf>
    <xf numFmtId="14" fontId="0" fillId="13" borderId="0" xfId="0" applyNumberFormat="1" applyFill="1" applyAlignment="1" applyProtection="1">
      <alignment horizontal="center"/>
      <protection hidden="1"/>
    </xf>
    <xf numFmtId="0" fontId="14" fillId="13" borderId="16" xfId="0" applyFont="1" applyFill="1" applyBorder="1" applyAlignment="1" applyProtection="1">
      <alignment horizontal="center"/>
      <protection hidden="1"/>
    </xf>
    <xf numFmtId="1" fontId="14" fillId="13" borderId="15" xfId="0" applyNumberFormat="1" applyFont="1" applyFill="1" applyBorder="1" applyAlignment="1" applyProtection="1">
      <alignment horizontal="center"/>
      <protection hidden="1"/>
    </xf>
    <xf numFmtId="1" fontId="11" fillId="13" borderId="0" xfId="0" applyNumberFormat="1" applyFont="1" applyFill="1" applyBorder="1" applyAlignment="1" applyProtection="1">
      <alignment horizontal="center"/>
      <protection hidden="1"/>
    </xf>
    <xf numFmtId="0" fontId="5" fillId="13" borderId="1" xfId="0" applyFont="1" applyFill="1" applyBorder="1" applyAlignment="1" applyProtection="1">
      <alignment horizontal="center"/>
      <protection hidden="1"/>
    </xf>
    <xf numFmtId="1" fontId="13" fillId="13" borderId="0" xfId="0" applyNumberFormat="1" applyFont="1" applyFill="1" applyBorder="1" applyAlignment="1" applyProtection="1">
      <alignment horizontal="center"/>
      <protection hidden="1"/>
    </xf>
    <xf numFmtId="0" fontId="18" fillId="13" borderId="17" xfId="0" applyFont="1" applyFill="1" applyBorder="1" applyAlignment="1" applyProtection="1">
      <alignment horizontal="center"/>
      <protection hidden="1"/>
    </xf>
    <xf numFmtId="1" fontId="14" fillId="13" borderId="16" xfId="0" applyNumberFormat="1" applyFont="1" applyFill="1" applyBorder="1" applyAlignment="1" applyProtection="1">
      <alignment horizontal="center"/>
      <protection hidden="1"/>
    </xf>
    <xf numFmtId="0" fontId="18" fillId="13" borderId="18" xfId="0" applyFont="1" applyFill="1" applyBorder="1" applyAlignment="1" applyProtection="1">
      <alignment horizontal="center"/>
      <protection hidden="1"/>
    </xf>
    <xf numFmtId="1" fontId="9" fillId="13" borderId="0" xfId="0" applyNumberFormat="1" applyFont="1" applyFill="1" applyBorder="1" applyAlignment="1" applyProtection="1">
      <alignment horizontal="center"/>
      <protection hidden="1"/>
    </xf>
    <xf numFmtId="1" fontId="7" fillId="13" borderId="0" xfId="0" applyNumberFormat="1" applyFont="1" applyFill="1" applyBorder="1" applyAlignment="1" applyProtection="1">
      <alignment horizontal="center"/>
      <protection hidden="1"/>
    </xf>
    <xf numFmtId="0" fontId="14" fillId="13" borderId="15" xfId="0" applyFont="1" applyFill="1" applyBorder="1" applyAlignment="1" applyProtection="1">
      <alignment horizontal="center"/>
      <protection hidden="1"/>
    </xf>
    <xf numFmtId="1" fontId="8" fillId="13" borderId="0" xfId="0" applyNumberFormat="1" applyFont="1" applyFill="1" applyBorder="1" applyAlignment="1" applyProtection="1">
      <alignment horizontal="center"/>
      <protection hidden="1"/>
    </xf>
    <xf numFmtId="0" fontId="14" fillId="13" borderId="1" xfId="0" applyFont="1" applyFill="1" applyBorder="1" applyAlignment="1" applyProtection="1">
      <alignment horizontal="center"/>
      <protection hidden="1"/>
    </xf>
    <xf numFmtId="0" fontId="8" fillId="13" borderId="0" xfId="0" applyFont="1" applyFill="1" applyBorder="1" applyAlignment="1" applyProtection="1">
      <alignment/>
      <protection hidden="1"/>
    </xf>
    <xf numFmtId="0" fontId="14" fillId="13" borderId="16" xfId="0" applyFont="1" applyFill="1" applyBorder="1" applyAlignment="1" applyProtection="1">
      <alignment horizontal="center"/>
      <protection hidden="1"/>
    </xf>
    <xf numFmtId="0" fontId="10" fillId="13" borderId="0" xfId="0" applyFont="1" applyFill="1" applyBorder="1" applyAlignment="1" applyProtection="1">
      <alignment horizontal="center"/>
      <protection hidden="1"/>
    </xf>
    <xf numFmtId="0" fontId="12" fillId="13" borderId="0" xfId="0" applyFont="1" applyFill="1" applyBorder="1" applyAlignment="1" applyProtection="1">
      <alignment horizontal="center"/>
      <protection hidden="1"/>
    </xf>
    <xf numFmtId="0" fontId="29" fillId="0" borderId="1" xfId="0" applyFont="1" applyBorder="1" applyAlignment="1" applyProtection="1">
      <alignment/>
      <protection hidden="1"/>
    </xf>
    <xf numFmtId="0" fontId="14" fillId="0" borderId="1" xfId="0" applyFont="1" applyBorder="1" applyAlignment="1" applyProtection="1">
      <alignment/>
      <protection hidden="1"/>
    </xf>
    <xf numFmtId="1" fontId="23" fillId="0" borderId="10" xfId="0" applyNumberFormat="1" applyFont="1" applyBorder="1" applyAlignment="1" applyProtection="1">
      <alignment horizontal="center" vertical="center"/>
      <protection hidden="1"/>
    </xf>
    <xf numFmtId="0" fontId="34" fillId="13" borderId="0" xfId="0" applyFont="1" applyFill="1" applyAlignment="1" applyProtection="1">
      <alignment horizontal="center" vertical="center"/>
      <protection hidden="1"/>
    </xf>
    <xf numFmtId="0" fontId="30" fillId="13" borderId="0" xfId="0" applyFont="1" applyFill="1" applyAlignment="1" applyProtection="1">
      <alignment/>
      <protection hidden="1"/>
    </xf>
    <xf numFmtId="0" fontId="35" fillId="13" borderId="0" xfId="0" applyFont="1" applyFill="1" applyAlignment="1" applyProtection="1">
      <alignment horizontal="center" vertical="center"/>
      <protection hidden="1"/>
    </xf>
    <xf numFmtId="0" fontId="36" fillId="13" borderId="0" xfId="0" applyFont="1" applyFill="1" applyAlignment="1" applyProtection="1">
      <alignment horizontal="center" vertical="center"/>
      <protection hidden="1"/>
    </xf>
    <xf numFmtId="0" fontId="37" fillId="13" borderId="0" xfId="0" applyFont="1" applyFill="1" applyAlignment="1" applyProtection="1">
      <alignment horizontal="center" vertical="center"/>
      <protection hidden="1"/>
    </xf>
    <xf numFmtId="0" fontId="31" fillId="13" borderId="0" xfId="0" applyFont="1" applyFill="1" applyAlignment="1" applyProtection="1">
      <alignment horizontal="center" vertical="center"/>
      <protection hidden="1"/>
    </xf>
    <xf numFmtId="0" fontId="32" fillId="13" borderId="0" xfId="0" applyFont="1" applyFill="1" applyAlignment="1" applyProtection="1">
      <alignment horizontal="center" vertical="center"/>
      <protection hidden="1"/>
    </xf>
    <xf numFmtId="0" fontId="33" fillId="13" borderId="0" xfId="0" applyFont="1" applyFill="1" applyAlignment="1" applyProtection="1">
      <alignment horizontal="center" vertical="center"/>
      <protection hidden="1"/>
    </xf>
    <xf numFmtId="0" fontId="32" fillId="13" borderId="0" xfId="0" applyFont="1" applyFill="1" applyAlignment="1" applyProtection="1">
      <alignment horizontal="left" vertical="center"/>
      <protection hidden="1"/>
    </xf>
    <xf numFmtId="0" fontId="14" fillId="13" borderId="0" xfId="0" applyFont="1" applyFill="1" applyBorder="1" applyAlignment="1" applyProtection="1">
      <alignment horizontal="center"/>
      <protection hidden="1"/>
    </xf>
    <xf numFmtId="0" fontId="0" fillId="13" borderId="19" xfId="0" applyFill="1" applyBorder="1" applyAlignment="1" applyProtection="1">
      <alignment horizontal="center" vertical="center"/>
      <protection hidden="1"/>
    </xf>
    <xf numFmtId="1" fontId="14" fillId="13" borderId="10" xfId="0" applyNumberFormat="1" applyFont="1" applyFill="1" applyBorder="1" applyAlignment="1" applyProtection="1">
      <alignment horizontal="center" vertical="center"/>
      <protection hidden="1"/>
    </xf>
    <xf numFmtId="1" fontId="14" fillId="13" borderId="20" xfId="0" applyNumberFormat="1" applyFont="1" applyFill="1" applyBorder="1" applyAlignment="1" applyProtection="1">
      <alignment horizontal="center" vertical="center"/>
      <protection hidden="1"/>
    </xf>
    <xf numFmtId="1" fontId="14" fillId="13" borderId="14" xfId="0" applyNumberFormat="1" applyFont="1" applyFill="1" applyBorder="1" applyAlignment="1" applyProtection="1">
      <alignment horizontal="center" vertical="center"/>
      <protection hidden="1"/>
    </xf>
    <xf numFmtId="0" fontId="0" fillId="13" borderId="21" xfId="0" applyFont="1" applyFill="1" applyBorder="1" applyAlignment="1" applyProtection="1">
      <alignment horizontal="center" vertical="center"/>
      <protection hidden="1"/>
    </xf>
    <xf numFmtId="1" fontId="17" fillId="13" borderId="22" xfId="0" applyNumberFormat="1" applyFont="1" applyFill="1" applyBorder="1" applyAlignment="1" applyProtection="1">
      <alignment horizontal="center" vertical="center"/>
      <protection hidden="1"/>
    </xf>
    <xf numFmtId="1" fontId="17" fillId="13" borderId="23" xfId="0" applyNumberFormat="1" applyFont="1" applyFill="1" applyBorder="1" applyAlignment="1" applyProtection="1">
      <alignment horizontal="center" vertical="center"/>
      <protection hidden="1"/>
    </xf>
    <xf numFmtId="0" fontId="17" fillId="13" borderId="22" xfId="0" applyFont="1" applyFill="1" applyBorder="1" applyAlignment="1" applyProtection="1">
      <alignment horizontal="center" vertical="center"/>
      <protection hidden="1"/>
    </xf>
    <xf numFmtId="0" fontId="0" fillId="13" borderId="0" xfId="0" applyFont="1" applyFill="1" applyBorder="1" applyAlignment="1" applyProtection="1">
      <alignment horizontal="center" vertical="center"/>
      <protection hidden="1"/>
    </xf>
    <xf numFmtId="1" fontId="17" fillId="13" borderId="14" xfId="0" applyNumberFormat="1" applyFont="1" applyFill="1" applyBorder="1" applyAlignment="1">
      <alignment horizontal="center" vertical="center"/>
    </xf>
    <xf numFmtId="0" fontId="14" fillId="13" borderId="10" xfId="0" applyFont="1" applyFill="1" applyBorder="1" applyAlignment="1" applyProtection="1">
      <alignment horizontal="center" vertical="center"/>
      <protection hidden="1"/>
    </xf>
    <xf numFmtId="0" fontId="14" fillId="13" borderId="20" xfId="0" applyFont="1" applyFill="1" applyBorder="1" applyAlignment="1" applyProtection="1">
      <alignment horizontal="center" vertical="center"/>
      <protection hidden="1"/>
    </xf>
    <xf numFmtId="0" fontId="14" fillId="13" borderId="14" xfId="0" applyFont="1" applyFill="1" applyBorder="1" applyAlignment="1" applyProtection="1">
      <alignment horizontal="center" vertical="center"/>
      <protection hidden="1"/>
    </xf>
    <xf numFmtId="1" fontId="23" fillId="13" borderId="21" xfId="0" applyNumberFormat="1" applyFont="1" applyFill="1" applyBorder="1" applyAlignment="1" applyProtection="1">
      <alignment horizontal="center" vertical="center"/>
      <protection hidden="1"/>
    </xf>
    <xf numFmtId="1" fontId="23" fillId="13" borderId="0" xfId="0" applyNumberFormat="1" applyFont="1" applyFill="1" applyBorder="1" applyAlignment="1" applyProtection="1">
      <alignment horizontal="center" vertical="center"/>
      <protection hidden="1"/>
    </xf>
    <xf numFmtId="0" fontId="0" fillId="13" borderId="0" xfId="0" applyFill="1" applyAlignment="1">
      <alignment/>
    </xf>
    <xf numFmtId="1" fontId="14" fillId="13" borderId="24" xfId="0" applyNumberFormat="1" applyFont="1" applyFill="1" applyBorder="1" applyAlignment="1" applyProtection="1">
      <alignment horizontal="center" vertical="center"/>
      <protection hidden="1"/>
    </xf>
    <xf numFmtId="1" fontId="6" fillId="13" borderId="10" xfId="0" applyNumberFormat="1" applyFont="1" applyFill="1" applyBorder="1" applyAlignment="1" applyProtection="1">
      <alignment horizontal="center" vertical="center"/>
      <protection hidden="1"/>
    </xf>
    <xf numFmtId="1" fontId="6" fillId="13" borderId="20" xfId="0" applyNumberFormat="1" applyFont="1" applyFill="1" applyBorder="1" applyAlignment="1" applyProtection="1">
      <alignment horizontal="center" vertical="center"/>
      <protection hidden="1"/>
    </xf>
    <xf numFmtId="1" fontId="6" fillId="13" borderId="14" xfId="0" applyNumberFormat="1" applyFont="1" applyFill="1" applyBorder="1" applyAlignment="1" applyProtection="1">
      <alignment horizontal="center" vertical="center"/>
      <protection hidden="1"/>
    </xf>
    <xf numFmtId="0" fontId="14" fillId="13" borderId="24" xfId="0" applyFont="1" applyFill="1" applyBorder="1" applyAlignment="1" applyProtection="1">
      <alignment horizontal="center" vertical="center"/>
      <protection hidden="1"/>
    </xf>
    <xf numFmtId="0" fontId="14" fillId="13" borderId="3" xfId="0" applyFont="1" applyFill="1" applyBorder="1" applyAlignment="1" applyProtection="1">
      <alignment horizontal="center" vertical="center"/>
      <protection hidden="1"/>
    </xf>
    <xf numFmtId="0" fontId="14" fillId="13" borderId="25" xfId="0" applyFont="1" applyFill="1" applyBorder="1" applyAlignment="1" applyProtection="1">
      <alignment horizontal="center" vertical="center"/>
      <protection hidden="1"/>
    </xf>
    <xf numFmtId="0" fontId="17" fillId="13" borderId="0" xfId="0" applyFont="1" applyFill="1" applyBorder="1" applyAlignment="1" applyProtection="1">
      <alignment horizontal="center" vertical="center"/>
      <protection hidden="1"/>
    </xf>
    <xf numFmtId="0" fontId="23" fillId="13" borderId="0" xfId="0" applyFont="1" applyFill="1" applyBorder="1" applyAlignment="1" applyProtection="1">
      <alignment horizontal="center" vertical="center"/>
      <protection hidden="1"/>
    </xf>
    <xf numFmtId="1" fontId="17" fillId="13" borderId="0" xfId="0" applyNumberFormat="1" applyFont="1" applyFill="1" applyBorder="1" applyAlignment="1">
      <alignment horizontal="center" vertical="center"/>
    </xf>
    <xf numFmtId="0" fontId="14" fillId="13" borderId="0" xfId="0" applyFont="1" applyFill="1" applyBorder="1" applyAlignment="1" applyProtection="1">
      <alignment horizontal="center"/>
      <protection hidden="1"/>
    </xf>
    <xf numFmtId="1" fontId="14" fillId="13" borderId="0" xfId="0" applyNumberFormat="1" applyFont="1" applyFill="1" applyBorder="1" applyAlignment="1" applyProtection="1">
      <alignment horizontal="center"/>
      <protection hidden="1"/>
    </xf>
    <xf numFmtId="0" fontId="14" fillId="13" borderId="19" xfId="0" applyFont="1" applyFill="1" applyBorder="1" applyAlignment="1" applyProtection="1">
      <alignment horizontal="center"/>
      <protection hidden="1"/>
    </xf>
    <xf numFmtId="0" fontId="0" fillId="13" borderId="1" xfId="0" applyFont="1" applyFill="1" applyBorder="1" applyAlignment="1" applyProtection="1">
      <alignment horizontal="center" vertical="center"/>
      <protection hidden="1"/>
    </xf>
    <xf numFmtId="1" fontId="14" fillId="13" borderId="26" xfId="0" applyNumberFormat="1" applyFont="1" applyFill="1" applyBorder="1" applyAlignment="1" applyProtection="1">
      <alignment horizontal="center"/>
      <protection hidden="1"/>
    </xf>
    <xf numFmtId="1" fontId="14" fillId="13" borderId="10" xfId="0" applyNumberFormat="1" applyFont="1" applyFill="1" applyBorder="1" applyAlignment="1" applyProtection="1">
      <alignment horizontal="center"/>
      <protection hidden="1"/>
    </xf>
    <xf numFmtId="0" fontId="14" fillId="13" borderId="20" xfId="0" applyFont="1" applyFill="1" applyBorder="1" applyAlignment="1" applyProtection="1">
      <alignment horizontal="center"/>
      <protection hidden="1"/>
    </xf>
    <xf numFmtId="1" fontId="6" fillId="13" borderId="27" xfId="0" applyNumberFormat="1" applyFont="1" applyFill="1" applyBorder="1" applyAlignment="1" applyProtection="1">
      <alignment/>
      <protection hidden="1"/>
    </xf>
    <xf numFmtId="1" fontId="14" fillId="13" borderId="20" xfId="0" applyNumberFormat="1" applyFont="1" applyFill="1" applyBorder="1" applyAlignment="1" applyProtection="1">
      <alignment horizontal="center"/>
      <protection hidden="1"/>
    </xf>
    <xf numFmtId="0" fontId="6" fillId="13" borderId="5" xfId="0" applyFont="1" applyFill="1" applyBorder="1" applyAlignment="1" applyProtection="1">
      <alignment/>
      <protection hidden="1"/>
    </xf>
    <xf numFmtId="0" fontId="2" fillId="13" borderId="3" xfId="0" applyFont="1" applyFill="1" applyBorder="1" applyAlignment="1" applyProtection="1">
      <alignment/>
      <protection hidden="1"/>
    </xf>
    <xf numFmtId="0" fontId="5" fillId="13" borderId="1" xfId="0" applyFont="1" applyFill="1" applyBorder="1" applyAlignment="1" applyProtection="1">
      <alignment/>
      <protection hidden="1"/>
    </xf>
    <xf numFmtId="0" fontId="5" fillId="13" borderId="0" xfId="0" applyFont="1" applyFill="1" applyAlignment="1" applyProtection="1">
      <alignment horizontal="center"/>
      <protection hidden="1"/>
    </xf>
    <xf numFmtId="0" fontId="21" fillId="13" borderId="18" xfId="0" applyFont="1" applyFill="1" applyBorder="1" applyAlignment="1" applyProtection="1">
      <alignment horizontal="center"/>
      <protection hidden="1"/>
    </xf>
    <xf numFmtId="1" fontId="6" fillId="13" borderId="5" xfId="0" applyNumberFormat="1" applyFont="1" applyFill="1" applyBorder="1" applyAlignment="1" applyProtection="1">
      <alignment/>
      <protection hidden="1"/>
    </xf>
    <xf numFmtId="1" fontId="6" fillId="13" borderId="1" xfId="0" applyNumberFormat="1" applyFont="1" applyFill="1" applyBorder="1" applyAlignment="1" applyProtection="1">
      <alignment/>
      <protection hidden="1"/>
    </xf>
    <xf numFmtId="0" fontId="14" fillId="13" borderId="26" xfId="0" applyFont="1" applyFill="1" applyBorder="1" applyAlignment="1" applyProtection="1">
      <alignment horizontal="center"/>
      <protection hidden="1"/>
    </xf>
    <xf numFmtId="0" fontId="14" fillId="13" borderId="10" xfId="0" applyFont="1" applyFill="1" applyBorder="1" applyAlignment="1" applyProtection="1">
      <alignment horizontal="center"/>
      <protection hidden="1"/>
    </xf>
    <xf numFmtId="0" fontId="14" fillId="13" borderId="20" xfId="0" applyFont="1" applyFill="1" applyBorder="1" applyAlignment="1" applyProtection="1">
      <alignment horizontal="center"/>
      <protection hidden="1"/>
    </xf>
    <xf numFmtId="0" fontId="2" fillId="13" borderId="0" xfId="0" applyFont="1" applyFill="1" applyBorder="1" applyAlignment="1" applyProtection="1">
      <alignment/>
      <protection hidden="1"/>
    </xf>
    <xf numFmtId="0" fontId="0" fillId="13" borderId="1" xfId="0" applyFill="1" applyBorder="1" applyAlignment="1">
      <alignment horizontal="center"/>
    </xf>
    <xf numFmtId="0" fontId="22" fillId="0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2" fontId="14" fillId="0" borderId="8" xfId="0" applyNumberFormat="1" applyFont="1" applyFill="1" applyBorder="1" applyAlignment="1" applyProtection="1">
      <alignment horizontal="center" vertical="center"/>
      <protection hidden="1"/>
    </xf>
    <xf numFmtId="1" fontId="23" fillId="0" borderId="26" xfId="0" applyNumberFormat="1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/>
      <protection hidden="1"/>
    </xf>
    <xf numFmtId="0" fontId="14" fillId="0" borderId="16" xfId="0" applyNumberFormat="1" applyFont="1" applyFill="1" applyBorder="1" applyAlignment="1" applyProtection="1">
      <alignment horizontal="left" vertical="center"/>
      <protection hidden="1"/>
    </xf>
    <xf numFmtId="1" fontId="25" fillId="0" borderId="21" xfId="0" applyNumberFormat="1" applyFont="1" applyBorder="1" applyAlignment="1" applyProtection="1">
      <alignment horizontal="center" vertical="center"/>
      <protection hidden="1"/>
    </xf>
    <xf numFmtId="4" fontId="23" fillId="0" borderId="28" xfId="0" applyNumberFormat="1" applyFont="1" applyFill="1" applyBorder="1" applyAlignment="1" applyProtection="1">
      <alignment horizontal="center" vertical="center"/>
      <protection hidden="1"/>
    </xf>
    <xf numFmtId="1" fontId="14" fillId="0" borderId="16" xfId="0" applyNumberFormat="1" applyFont="1" applyFill="1" applyBorder="1" applyAlignment="1" applyProtection="1">
      <alignment horizontal="center" vertical="center"/>
      <protection hidden="1"/>
    </xf>
    <xf numFmtId="1" fontId="14" fillId="0" borderId="29" xfId="0" applyNumberFormat="1" applyFont="1" applyFill="1" applyBorder="1" applyAlignment="1" applyProtection="1">
      <alignment horizontal="center" vertical="center"/>
      <protection hidden="1"/>
    </xf>
    <xf numFmtId="2" fontId="14" fillId="0" borderId="30" xfId="0" applyNumberFormat="1" applyFont="1" applyFill="1" applyBorder="1" applyAlignment="1" applyProtection="1">
      <alignment horizontal="center" vertical="center"/>
      <protection hidden="1"/>
    </xf>
    <xf numFmtId="1" fontId="23" fillId="0" borderId="10" xfId="0" applyNumberFormat="1" applyFont="1" applyFill="1" applyBorder="1" applyAlignment="1" applyProtection="1">
      <alignment horizontal="center" vertical="center"/>
      <protection hidden="1"/>
    </xf>
    <xf numFmtId="1" fontId="23" fillId="0" borderId="1" xfId="0" applyNumberFormat="1" applyFont="1" applyFill="1" applyBorder="1" applyAlignment="1" applyProtection="1">
      <alignment horizontal="center" vertical="center"/>
      <protection hidden="1"/>
    </xf>
    <xf numFmtId="0" fontId="26" fillId="0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1" fontId="14" fillId="0" borderId="4" xfId="0" applyNumberFormat="1" applyFont="1" applyBorder="1" applyAlignment="1" applyProtection="1">
      <alignment horizontal="center" vertical="center"/>
      <protection hidden="1"/>
    </xf>
    <xf numFmtId="0" fontId="14" fillId="13" borderId="31" xfId="0" applyFont="1" applyFill="1" applyBorder="1" applyAlignment="1" applyProtection="1">
      <alignment horizontal="center" vertical="center"/>
      <protection hidden="1"/>
    </xf>
    <xf numFmtId="0" fontId="38" fillId="0" borderId="1" xfId="0" applyFont="1" applyFill="1" applyBorder="1" applyAlignment="1" applyProtection="1">
      <alignment/>
      <protection hidden="1"/>
    </xf>
    <xf numFmtId="0" fontId="29" fillId="0" borderId="1" xfId="0" applyFont="1" applyFill="1" applyBorder="1" applyAlignment="1" applyProtection="1">
      <alignment/>
      <protection hidden="1"/>
    </xf>
    <xf numFmtId="0" fontId="14" fillId="0" borderId="2" xfId="0" applyNumberFormat="1" applyFont="1" applyFill="1" applyBorder="1" applyAlignment="1" applyProtection="1">
      <alignment horizontal="left" vertical="center"/>
      <protection hidden="1"/>
    </xf>
    <xf numFmtId="1" fontId="14" fillId="0" borderId="32" xfId="0" applyNumberFormat="1" applyFont="1" applyFill="1" applyBorder="1" applyAlignment="1" applyProtection="1">
      <alignment horizontal="center" vertical="center"/>
      <protection hidden="1"/>
    </xf>
    <xf numFmtId="2" fontId="14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14" fillId="13" borderId="4" xfId="0" applyFont="1" applyFill="1" applyBorder="1" applyAlignment="1" applyProtection="1">
      <alignment horizontal="center" vertical="center"/>
      <protection hidden="1"/>
    </xf>
    <xf numFmtId="0" fontId="14" fillId="13" borderId="1" xfId="0" applyFont="1" applyFill="1" applyBorder="1" applyAlignment="1" applyProtection="1">
      <alignment horizontal="center" vertical="center"/>
      <protection hidden="1"/>
    </xf>
    <xf numFmtId="1" fontId="14" fillId="13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 horizontal="center" vertical="center"/>
    </xf>
    <xf numFmtId="1" fontId="17" fillId="13" borderId="4" xfId="0" applyNumberFormat="1" applyFont="1" applyFill="1" applyBorder="1" applyAlignment="1" applyProtection="1">
      <alignment horizontal="center" vertical="center"/>
      <protection hidden="1"/>
    </xf>
    <xf numFmtId="0" fontId="23" fillId="13" borderId="4" xfId="0" applyFont="1" applyFill="1" applyBorder="1" applyAlignment="1" applyProtection="1">
      <alignment horizontal="center" vertical="center"/>
      <protection hidden="1"/>
    </xf>
    <xf numFmtId="0" fontId="14" fillId="13" borderId="16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15" fillId="13" borderId="1" xfId="0" applyFont="1" applyFill="1" applyBorder="1" applyAlignment="1" applyProtection="1">
      <alignment horizontal="center"/>
      <protection hidden="1"/>
    </xf>
    <xf numFmtId="0" fontId="15" fillId="13" borderId="16" xfId="0" applyFont="1" applyFill="1" applyBorder="1" applyAlignment="1" applyProtection="1">
      <alignment horizontal="center"/>
      <protection hidden="1"/>
    </xf>
    <xf numFmtId="1" fontId="15" fillId="13" borderId="1" xfId="0" applyNumberFormat="1" applyFont="1" applyFill="1" applyBorder="1" applyAlignment="1" applyProtection="1">
      <alignment horizontal="center"/>
      <protection hidden="1"/>
    </xf>
    <xf numFmtId="1" fontId="15" fillId="13" borderId="16" xfId="0" applyNumberFormat="1" applyFont="1" applyFill="1" applyBorder="1" applyAlignment="1" applyProtection="1">
      <alignment horizontal="center"/>
      <protection hidden="1"/>
    </xf>
    <xf numFmtId="0" fontId="15" fillId="13" borderId="1" xfId="0" applyFont="1" applyFill="1" applyBorder="1" applyAlignment="1" applyProtection="1">
      <alignment horizontal="center"/>
      <protection hidden="1"/>
    </xf>
    <xf numFmtId="0" fontId="15" fillId="13" borderId="16" xfId="0" applyFont="1" applyFill="1" applyBorder="1" applyAlignment="1" applyProtection="1">
      <alignment horizontal="center"/>
      <protection hidden="1"/>
    </xf>
    <xf numFmtId="0" fontId="29" fillId="0" borderId="2" xfId="0" applyFont="1" applyBorder="1" applyAlignment="1" applyProtection="1">
      <alignment/>
      <protection hidden="1"/>
    </xf>
    <xf numFmtId="0" fontId="40" fillId="13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13" borderId="1" xfId="0" applyFont="1" applyFill="1" applyBorder="1" applyAlignment="1" applyProtection="1">
      <alignment horizontal="center" vertical="center"/>
      <protection hidden="1"/>
    </xf>
    <xf numFmtId="0" fontId="0" fillId="13" borderId="1" xfId="0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15" applyFont="1" applyBorder="1" applyAlignment="1">
      <alignment horizontal="center" wrapText="1"/>
    </xf>
    <xf numFmtId="0" fontId="0" fillId="9" borderId="0" xfId="0" applyFont="1" applyFill="1" applyAlignment="1">
      <alignment horizontal="center" vertical="center"/>
    </xf>
    <xf numFmtId="0" fontId="23" fillId="13" borderId="1" xfId="0" applyFont="1" applyFill="1" applyBorder="1" applyAlignment="1" applyProtection="1">
      <alignment horizontal="center" vertical="center" textRotation="90"/>
      <protection hidden="1"/>
    </xf>
    <xf numFmtId="0" fontId="0" fillId="13" borderId="0" xfId="0" applyFill="1" applyAlignment="1" applyProtection="1">
      <alignment/>
      <protection locked="0"/>
    </xf>
    <xf numFmtId="3" fontId="0" fillId="13" borderId="1" xfId="0" applyNumberFormat="1" applyFill="1" applyBorder="1" applyAlignment="1" applyProtection="1">
      <alignment horizontal="center" vertical="center"/>
      <protection hidden="1"/>
    </xf>
    <xf numFmtId="0" fontId="0" fillId="14" borderId="1" xfId="0" applyFill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hidden="1"/>
    </xf>
    <xf numFmtId="0" fontId="23" fillId="13" borderId="1" xfId="0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43" fillId="13" borderId="1" xfId="0" applyFont="1" applyFill="1" applyBorder="1" applyAlignment="1" applyProtection="1">
      <alignment horizontal="center"/>
      <protection hidden="1"/>
    </xf>
    <xf numFmtId="0" fontId="17" fillId="14" borderId="1" xfId="0" applyFont="1" applyFill="1" applyBorder="1" applyAlignment="1" applyProtection="1">
      <alignment horizontal="center" vertical="center"/>
      <protection hidden="1"/>
    </xf>
    <xf numFmtId="0" fontId="23" fillId="14" borderId="1" xfId="0" applyFont="1" applyFill="1" applyBorder="1" applyAlignment="1" applyProtection="1">
      <alignment horizontal="center" vertical="center"/>
      <protection hidden="1"/>
    </xf>
    <xf numFmtId="0" fontId="23" fillId="13" borderId="2" xfId="0" applyFont="1" applyFill="1" applyBorder="1" applyAlignment="1" applyProtection="1">
      <alignment horizontal="center" vertical="center" textRotation="90"/>
      <protection hidden="1"/>
    </xf>
    <xf numFmtId="0" fontId="14" fillId="13" borderId="35" xfId="0" applyFont="1" applyFill="1" applyBorder="1" applyAlignment="1" applyProtection="1">
      <alignment horizontal="center" vertical="center" textRotation="90"/>
      <protection hidden="1"/>
    </xf>
    <xf numFmtId="0" fontId="23" fillId="13" borderId="35" xfId="0" applyFont="1" applyFill="1" applyBorder="1" applyAlignment="1" applyProtection="1">
      <alignment horizontal="center" vertical="center"/>
      <protection hidden="1"/>
    </xf>
    <xf numFmtId="0" fontId="14" fillId="13" borderId="0" xfId="0" applyFont="1" applyFill="1" applyBorder="1" applyAlignment="1" applyProtection="1">
      <alignment horizontal="center" vertical="center"/>
      <protection hidden="1"/>
    </xf>
    <xf numFmtId="0" fontId="14" fillId="13" borderId="0" xfId="0" applyFont="1" applyFill="1" applyAlignment="1" applyProtection="1">
      <alignment/>
      <protection hidden="1"/>
    </xf>
    <xf numFmtId="0" fontId="14" fillId="13" borderId="0" xfId="0" applyFont="1" applyFill="1" applyBorder="1" applyAlignment="1" applyProtection="1">
      <alignment/>
      <protection hidden="1"/>
    </xf>
    <xf numFmtId="0" fontId="40" fillId="13" borderId="0" xfId="0" applyFont="1" applyFill="1" applyBorder="1" applyAlignment="1" applyProtection="1">
      <alignment horizontal="center" vertical="center"/>
      <protection locked="0"/>
    </xf>
    <xf numFmtId="0" fontId="0" fillId="13" borderId="0" xfId="0" applyFill="1" applyAlignment="1" applyProtection="1">
      <alignment/>
      <protection locked="0"/>
    </xf>
    <xf numFmtId="3" fontId="0" fillId="13" borderId="0" xfId="0" applyNumberFormat="1" applyFill="1" applyAlignment="1" applyProtection="1">
      <alignment/>
      <protection locked="0"/>
    </xf>
    <xf numFmtId="0" fontId="17" fillId="13" borderId="1" xfId="0" applyFont="1" applyFill="1" applyBorder="1" applyAlignment="1" applyProtection="1">
      <alignment horizontal="center" vertical="center"/>
      <protection hidden="1"/>
    </xf>
    <xf numFmtId="0" fontId="17" fillId="13" borderId="1" xfId="0" applyFont="1" applyFill="1" applyBorder="1" applyAlignment="1" applyProtection="1">
      <alignment horizontal="center" vertical="center" wrapText="1"/>
      <protection hidden="1"/>
    </xf>
    <xf numFmtId="0" fontId="17" fillId="13" borderId="3" xfId="0" applyFont="1" applyFill="1" applyBorder="1" applyAlignment="1" applyProtection="1">
      <alignment horizontal="center" vertical="center" wrapText="1"/>
      <protection hidden="1"/>
    </xf>
    <xf numFmtId="0" fontId="0" fillId="13" borderId="36" xfId="0" applyFill="1" applyBorder="1" applyAlignment="1" applyProtection="1">
      <alignment horizontal="center" vertical="center"/>
      <protection hidden="1"/>
    </xf>
    <xf numFmtId="0" fontId="17" fillId="13" borderId="0" xfId="0" applyFont="1" applyFill="1" applyBorder="1" applyAlignment="1" applyProtection="1">
      <alignment horizontal="center" vertical="center"/>
      <protection hidden="1"/>
    </xf>
    <xf numFmtId="0" fontId="0" fillId="13" borderId="28" xfId="0" applyFill="1" applyBorder="1" applyAlignment="1" applyProtection="1">
      <alignment horizontal="center" vertical="center"/>
      <protection hidden="1"/>
    </xf>
    <xf numFmtId="0" fontId="0" fillId="13" borderId="37" xfId="0" applyFill="1" applyBorder="1" applyAlignment="1" applyProtection="1">
      <alignment horizontal="center" vertical="center"/>
      <protection hidden="1"/>
    </xf>
    <xf numFmtId="0" fontId="17" fillId="13" borderId="38" xfId="0" applyFont="1" applyFill="1" applyBorder="1" applyAlignment="1" applyProtection="1">
      <alignment horizontal="center" vertical="center"/>
      <protection hidden="1"/>
    </xf>
    <xf numFmtId="0" fontId="0" fillId="13" borderId="39" xfId="0" applyFill="1" applyBorder="1" applyAlignment="1" applyProtection="1">
      <alignment horizontal="center" vertical="center"/>
      <protection hidden="1"/>
    </xf>
    <xf numFmtId="0" fontId="17" fillId="13" borderId="38" xfId="0" applyFont="1" applyFill="1" applyBorder="1" applyAlignment="1" applyProtection="1">
      <alignment horizontal="center"/>
      <protection hidden="1"/>
    </xf>
    <xf numFmtId="0" fontId="0" fillId="13" borderId="18" xfId="0" applyFill="1" applyBorder="1" applyAlignment="1" applyProtection="1">
      <alignment horizontal="center" vertical="center"/>
      <protection hidden="1"/>
    </xf>
    <xf numFmtId="0" fontId="0" fillId="13" borderId="39" xfId="15" applyFont="1" applyFill="1" applyBorder="1" applyAlignment="1" applyProtection="1">
      <alignment horizontal="center" vertical="center"/>
      <protection hidden="1"/>
    </xf>
    <xf numFmtId="0" fontId="0" fillId="13" borderId="36" xfId="0" applyFont="1" applyFill="1" applyBorder="1" applyAlignment="1" applyProtection="1">
      <alignment horizontal="center" vertical="center"/>
      <protection hidden="1"/>
    </xf>
    <xf numFmtId="0" fontId="0" fillId="13" borderId="28" xfId="0" applyFont="1" applyFill="1" applyBorder="1" applyAlignment="1" applyProtection="1">
      <alignment horizontal="center" vertical="center"/>
      <protection hidden="1"/>
    </xf>
    <xf numFmtId="0" fontId="17" fillId="13" borderId="38" xfId="0" applyNumberFormat="1" applyFont="1" applyFill="1" applyBorder="1" applyAlignment="1" applyProtection="1">
      <alignment horizontal="center" vertical="center"/>
      <protection hidden="1"/>
    </xf>
    <xf numFmtId="0" fontId="0" fillId="13" borderId="38" xfId="0" applyFill="1" applyBorder="1" applyAlignment="1" applyProtection="1">
      <alignment horizontal="center" vertical="center"/>
      <protection hidden="1"/>
    </xf>
    <xf numFmtId="0" fontId="14" fillId="13" borderId="0" xfId="0" applyFont="1" applyFill="1" applyAlignment="1" applyProtection="1">
      <alignment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45" fillId="0" borderId="4" xfId="0" applyFont="1" applyBorder="1" applyAlignment="1" applyProtection="1">
      <alignment horizontal="center" vertical="center"/>
      <protection hidden="1"/>
    </xf>
    <xf numFmtId="0" fontId="45" fillId="14" borderId="4" xfId="0" applyFont="1" applyFill="1" applyBorder="1" applyAlignment="1" applyProtection="1">
      <alignment horizontal="center" vertical="center"/>
      <protection hidden="1"/>
    </xf>
    <xf numFmtId="0" fontId="45" fillId="0" borderId="1" xfId="0" applyFont="1" applyBorder="1" applyAlignment="1" applyProtection="1">
      <alignment horizontal="center" vertical="center"/>
      <protection hidden="1"/>
    </xf>
    <xf numFmtId="0" fontId="23" fillId="13" borderId="40" xfId="0" applyFont="1" applyFill="1" applyBorder="1" applyAlignment="1" applyProtection="1">
      <alignment horizontal="center" vertical="center"/>
      <protection hidden="1"/>
    </xf>
    <xf numFmtId="0" fontId="14" fillId="13" borderId="1" xfId="0" applyFont="1" applyFill="1" applyBorder="1" applyAlignment="1" applyProtection="1">
      <alignment horizontal="center" vertical="center"/>
      <protection hidden="1"/>
    </xf>
    <xf numFmtId="0" fontId="14" fillId="13" borderId="1" xfId="0" applyNumberFormat="1" applyFont="1" applyFill="1" applyBorder="1" applyAlignment="1" applyProtection="1">
      <alignment horizontal="center" vertical="center"/>
      <protection hidden="1"/>
    </xf>
    <xf numFmtId="49" fontId="14" fillId="13" borderId="1" xfId="0" applyNumberFormat="1" applyFont="1" applyFill="1" applyBorder="1" applyAlignment="1" applyProtection="1">
      <alignment horizontal="center" vertical="center"/>
      <protection hidden="1"/>
    </xf>
    <xf numFmtId="0" fontId="14" fillId="13" borderId="2" xfId="0" applyFont="1" applyFill="1" applyBorder="1" applyAlignment="1" applyProtection="1">
      <alignment horizontal="center" vertical="center"/>
      <protection hidden="1"/>
    </xf>
    <xf numFmtId="0" fontId="14" fillId="13" borderId="41" xfId="0" applyFont="1" applyFill="1" applyBorder="1" applyAlignment="1" applyProtection="1">
      <alignment horizontal="center" vertical="center"/>
      <protection hidden="1"/>
    </xf>
    <xf numFmtId="3" fontId="14" fillId="13" borderId="1" xfId="0" applyNumberFormat="1" applyFont="1" applyFill="1" applyBorder="1" applyAlignment="1" applyProtection="1">
      <alignment horizontal="center" vertical="center"/>
      <protection hidden="1"/>
    </xf>
    <xf numFmtId="0" fontId="14" fillId="14" borderId="1" xfId="0" applyFont="1" applyFill="1" applyBorder="1" applyAlignment="1" applyProtection="1">
      <alignment horizontal="center" vertical="center"/>
      <protection hidden="1"/>
    </xf>
    <xf numFmtId="0" fontId="23" fillId="15" borderId="1" xfId="0" applyFont="1" applyFill="1" applyBorder="1" applyAlignment="1" applyProtection="1">
      <alignment horizontal="center" vertical="center"/>
      <protection hidden="1"/>
    </xf>
    <xf numFmtId="0" fontId="23" fillId="16" borderId="1" xfId="0" applyFont="1" applyFill="1" applyBorder="1" applyAlignment="1" applyProtection="1">
      <alignment horizontal="center" vertical="center"/>
      <protection hidden="1"/>
    </xf>
    <xf numFmtId="0" fontId="47" fillId="0" borderId="1" xfId="0" applyNumberFormat="1" applyFont="1" applyFill="1" applyBorder="1" applyAlignment="1" applyProtection="1">
      <alignment horizontal="center" vertical="center"/>
      <protection hidden="1"/>
    </xf>
    <xf numFmtId="0" fontId="47" fillId="13" borderId="1" xfId="0" applyFont="1" applyFill="1" applyBorder="1" applyAlignment="1" applyProtection="1">
      <alignment horizontal="center" vertical="center"/>
      <protection hidden="1"/>
    </xf>
    <xf numFmtId="0" fontId="23" fillId="12" borderId="10" xfId="0" applyFont="1" applyFill="1" applyBorder="1" applyAlignment="1" applyProtection="1">
      <alignment horizontal="center" vertical="center"/>
      <protection hidden="1"/>
    </xf>
    <xf numFmtId="0" fontId="14" fillId="13" borderId="0" xfId="0" applyFont="1" applyFill="1" applyAlignment="1" applyProtection="1">
      <alignment horizontal="center" vertical="center"/>
      <protection hidden="1"/>
    </xf>
    <xf numFmtId="0" fontId="14" fillId="13" borderId="0" xfId="0" applyFont="1" applyFill="1" applyAlignment="1" applyProtection="1">
      <alignment/>
      <protection hidden="1"/>
    </xf>
    <xf numFmtId="0" fontId="23" fillId="13" borderId="10" xfId="0" applyFont="1" applyFill="1" applyBorder="1" applyAlignment="1" applyProtection="1">
      <alignment horizontal="center" vertical="center"/>
      <protection hidden="1"/>
    </xf>
    <xf numFmtId="0" fontId="46" fillId="13" borderId="42" xfId="0" applyFont="1" applyFill="1" applyBorder="1" applyAlignment="1" applyProtection="1">
      <alignment horizontal="center" vertical="center"/>
      <protection hidden="1"/>
    </xf>
    <xf numFmtId="0" fontId="46" fillId="13" borderId="26" xfId="0" applyFont="1" applyFill="1" applyBorder="1" applyAlignment="1" applyProtection="1">
      <alignment horizontal="center" vertical="center"/>
      <protection hidden="1"/>
    </xf>
    <xf numFmtId="0" fontId="14" fillId="13" borderId="43" xfId="0" applyFont="1" applyFill="1" applyBorder="1" applyAlignment="1" applyProtection="1">
      <alignment horizontal="center" vertical="center"/>
      <protection hidden="1"/>
    </xf>
    <xf numFmtId="0" fontId="14" fillId="13" borderId="10" xfId="0" applyFont="1" applyFill="1" applyBorder="1" applyAlignment="1" applyProtection="1">
      <alignment horizontal="center" vertical="center"/>
      <protection hidden="1"/>
    </xf>
    <xf numFmtId="0" fontId="14" fillId="13" borderId="1" xfId="0" applyNumberFormat="1" applyFont="1" applyFill="1" applyBorder="1" applyAlignment="1" applyProtection="1">
      <alignment horizontal="center" vertical="center"/>
      <protection hidden="1"/>
    </xf>
    <xf numFmtId="0" fontId="14" fillId="13" borderId="0" xfId="0" applyFont="1" applyFill="1" applyAlignment="1" applyProtection="1">
      <alignment horizontal="center"/>
      <protection hidden="1"/>
    </xf>
    <xf numFmtId="0" fontId="46" fillId="0" borderId="1" xfId="0" applyFont="1" applyFill="1" applyBorder="1" applyAlignment="1" applyProtection="1">
      <alignment horizontal="center" vertical="center"/>
      <protection hidden="1"/>
    </xf>
    <xf numFmtId="0" fontId="15" fillId="13" borderId="1" xfId="0" applyFont="1" applyFill="1" applyBorder="1" applyAlignment="1" applyProtection="1">
      <alignment horizontal="center" vertical="center"/>
      <protection hidden="1"/>
    </xf>
    <xf numFmtId="0" fontId="46" fillId="13" borderId="1" xfId="0" applyFont="1" applyFill="1" applyBorder="1" applyAlignment="1" applyProtection="1">
      <alignment horizontal="center" vertical="center"/>
      <protection hidden="1"/>
    </xf>
    <xf numFmtId="0" fontId="14" fillId="14" borderId="44" xfId="0" applyFont="1" applyFill="1" applyBorder="1" applyAlignment="1" applyProtection="1">
      <alignment horizontal="center" vertical="center"/>
      <protection hidden="1"/>
    </xf>
    <xf numFmtId="0" fontId="23" fillId="12" borderId="20" xfId="0" applyFont="1" applyFill="1" applyBorder="1" applyAlignment="1" applyProtection="1">
      <alignment horizontal="center" vertical="center"/>
      <protection hidden="1"/>
    </xf>
    <xf numFmtId="0" fontId="17" fillId="13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42" fillId="0" borderId="1" xfId="0" applyFont="1" applyBorder="1" applyAlignment="1" applyProtection="1">
      <alignment horizontal="center" vertical="center"/>
      <protection hidden="1"/>
    </xf>
    <xf numFmtId="0" fontId="28" fillId="17" borderId="45" xfId="0" applyNumberFormat="1" applyFont="1" applyFill="1" applyBorder="1" applyAlignment="1" applyProtection="1">
      <alignment horizontal="center" vertical="center" textRotation="90"/>
      <protection hidden="1"/>
    </xf>
    <xf numFmtId="0" fontId="28" fillId="17" borderId="21" xfId="0" applyNumberFormat="1" applyFont="1" applyFill="1" applyBorder="1" applyAlignment="1" applyProtection="1">
      <alignment horizontal="center" vertical="center" textRotation="90"/>
      <protection hidden="1"/>
    </xf>
    <xf numFmtId="0" fontId="23" fillId="14" borderId="46" xfId="0" applyNumberFormat="1" applyFont="1" applyFill="1" applyBorder="1" applyAlignment="1" applyProtection="1">
      <alignment horizontal="center" vertical="center" textRotation="90"/>
      <protection hidden="1"/>
    </xf>
    <xf numFmtId="0" fontId="23" fillId="14" borderId="47" xfId="0" applyNumberFormat="1" applyFont="1" applyFill="1" applyBorder="1" applyAlignment="1" applyProtection="1">
      <alignment horizontal="center" vertical="center" textRotation="90"/>
      <protection hidden="1"/>
    </xf>
    <xf numFmtId="0" fontId="28" fillId="17" borderId="19" xfId="0" applyNumberFormat="1" applyFont="1" applyFill="1" applyBorder="1" applyAlignment="1" applyProtection="1">
      <alignment horizontal="center" vertical="center" textRotation="90"/>
      <protection hidden="1"/>
    </xf>
    <xf numFmtId="0" fontId="23" fillId="12" borderId="46" xfId="0" applyNumberFormat="1" applyFont="1" applyFill="1" applyBorder="1" applyAlignment="1" applyProtection="1">
      <alignment horizontal="center" vertical="center" textRotation="90"/>
      <protection hidden="1"/>
    </xf>
    <xf numFmtId="0" fontId="23" fillId="12" borderId="47" xfId="0" applyNumberFormat="1" applyFont="1" applyFill="1" applyBorder="1" applyAlignment="1" applyProtection="1">
      <alignment horizontal="center" vertical="center" textRotation="90"/>
      <protection hidden="1"/>
    </xf>
    <xf numFmtId="0" fontId="23" fillId="14" borderId="2" xfId="0" applyNumberFormat="1" applyFont="1" applyFill="1" applyBorder="1" applyAlignment="1" applyProtection="1">
      <alignment horizontal="center" vertical="center" textRotation="90"/>
      <protection hidden="1"/>
    </xf>
    <xf numFmtId="0" fontId="23" fillId="14" borderId="1" xfId="0" applyFont="1" applyFill="1" applyBorder="1" applyAlignment="1" applyProtection="1">
      <alignment horizontal="center" vertical="center" textRotation="90"/>
      <protection hidden="1"/>
    </xf>
    <xf numFmtId="0" fontId="0" fillId="13" borderId="0" xfId="0" applyFill="1" applyBorder="1" applyAlignment="1" applyProtection="1">
      <alignment/>
      <protection locked="0"/>
    </xf>
    <xf numFmtId="4" fontId="0" fillId="13" borderId="0" xfId="0" applyNumberFormat="1" applyFill="1" applyAlignment="1" applyProtection="1">
      <alignment/>
      <protection locked="0"/>
    </xf>
    <xf numFmtId="0" fontId="14" fillId="13" borderId="0" xfId="0" applyFont="1" applyFill="1" applyAlignment="1" applyProtection="1">
      <alignment horizontal="center" vertical="center"/>
      <protection locked="0"/>
    </xf>
    <xf numFmtId="0" fontId="23" fillId="13" borderId="48" xfId="0" applyFont="1" applyFill="1" applyBorder="1" applyAlignment="1" applyProtection="1">
      <alignment horizontal="center" vertical="center" textRotation="180"/>
      <protection hidden="1"/>
    </xf>
    <xf numFmtId="0" fontId="23" fillId="13" borderId="49" xfId="0" applyFont="1" applyFill="1" applyBorder="1" applyAlignment="1" applyProtection="1">
      <alignment horizontal="center" vertical="center" textRotation="180"/>
      <protection hidden="1"/>
    </xf>
    <xf numFmtId="0" fontId="23" fillId="13" borderId="50" xfId="0" applyFont="1" applyFill="1" applyBorder="1" applyAlignment="1" applyProtection="1">
      <alignment horizontal="center" vertical="center" textRotation="180"/>
      <protection hidden="1"/>
    </xf>
    <xf numFmtId="0" fontId="17" fillId="13" borderId="22" xfId="0" applyFont="1" applyFill="1" applyBorder="1" applyAlignment="1" applyProtection="1">
      <alignment horizontal="center" vertical="center"/>
      <protection hidden="1"/>
    </xf>
    <xf numFmtId="0" fontId="14" fillId="13" borderId="49" xfId="0" applyFont="1" applyFill="1" applyBorder="1" applyAlignment="1" applyProtection="1">
      <alignment horizontal="center" vertical="center" textRotation="180"/>
      <protection hidden="1"/>
    </xf>
    <xf numFmtId="0" fontId="14" fillId="13" borderId="50" xfId="0" applyFont="1" applyFill="1" applyBorder="1" applyAlignment="1" applyProtection="1">
      <alignment horizontal="center" vertical="center" textRotation="180"/>
      <protection hidden="1"/>
    </xf>
    <xf numFmtId="0" fontId="17" fillId="13" borderId="0" xfId="0" applyFont="1" applyFill="1" applyBorder="1" applyAlignment="1" applyProtection="1">
      <alignment horizontal="center" vertical="center"/>
      <protection hidden="1"/>
    </xf>
    <xf numFmtId="0" fontId="17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 applyProtection="1">
      <alignment horizontal="center" vertical="center"/>
      <protection hidden="1"/>
    </xf>
    <xf numFmtId="0" fontId="0" fillId="13" borderId="0" xfId="0" applyFill="1" applyBorder="1" applyAlignment="1">
      <alignment horizontal="center" vertical="center"/>
    </xf>
    <xf numFmtId="0" fontId="23" fillId="13" borderId="2" xfId="0" applyFont="1" applyFill="1" applyBorder="1" applyAlignment="1" applyProtection="1">
      <alignment horizontal="center" vertical="center"/>
      <protection hidden="1"/>
    </xf>
    <xf numFmtId="0" fontId="17" fillId="13" borderId="1" xfId="0" applyFont="1" applyFill="1" applyBorder="1" applyAlignment="1" applyProtection="1">
      <alignment horizontal="center" vertical="center"/>
      <protection hidden="1"/>
    </xf>
    <xf numFmtId="0" fontId="17" fillId="13" borderId="31" xfId="0" applyFont="1" applyFill="1" applyBorder="1" applyAlignment="1" applyProtection="1">
      <alignment horizontal="center" vertical="center"/>
      <protection hidden="1"/>
    </xf>
    <xf numFmtId="0" fontId="17" fillId="13" borderId="51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/>
    </xf>
    <xf numFmtId="0" fontId="0" fillId="13" borderId="1" xfId="0" applyFill="1" applyBorder="1" applyAlignment="1" applyProtection="1">
      <alignment horizontal="center" vertical="center"/>
      <protection hidden="1"/>
    </xf>
    <xf numFmtId="0" fontId="0" fillId="13" borderId="1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23" fillId="12" borderId="2" xfId="0" applyNumberFormat="1" applyFont="1" applyFill="1" applyBorder="1" applyAlignment="1" applyProtection="1">
      <alignment horizontal="center" vertical="center" textRotation="90"/>
      <protection hidden="1"/>
    </xf>
    <xf numFmtId="0" fontId="23" fillId="2" borderId="19" xfId="0" applyNumberFormat="1" applyFont="1" applyFill="1" applyBorder="1" applyAlignment="1" applyProtection="1">
      <alignment horizontal="center" vertical="center" textRotation="90"/>
      <protection hidden="1"/>
    </xf>
    <xf numFmtId="0" fontId="23" fillId="2" borderId="45" xfId="0" applyNumberFormat="1" applyFont="1" applyFill="1" applyBorder="1" applyAlignment="1" applyProtection="1">
      <alignment horizontal="center" vertical="center" textRotation="90"/>
      <protection hidden="1"/>
    </xf>
    <xf numFmtId="0" fontId="23" fillId="2" borderId="21" xfId="0" applyNumberFormat="1" applyFont="1" applyFill="1" applyBorder="1" applyAlignment="1" applyProtection="1">
      <alignment horizontal="center" vertical="center" textRotation="90"/>
      <protection hidden="1"/>
    </xf>
    <xf numFmtId="0" fontId="23" fillId="0" borderId="52" xfId="0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23" fillId="5" borderId="2" xfId="0" applyNumberFormat="1" applyFont="1" applyFill="1" applyBorder="1" applyAlignment="1" applyProtection="1">
      <alignment horizontal="center" vertical="center" textRotation="90"/>
      <protection hidden="1"/>
    </xf>
    <xf numFmtId="0" fontId="23" fillId="5" borderId="46" xfId="0" applyNumberFormat="1" applyFont="1" applyFill="1" applyBorder="1" applyAlignment="1" applyProtection="1">
      <alignment horizontal="center" vertical="center" textRotation="90"/>
      <protection hidden="1"/>
    </xf>
    <xf numFmtId="0" fontId="23" fillId="5" borderId="47" xfId="0" applyNumberFormat="1" applyFont="1" applyFill="1" applyBorder="1" applyAlignment="1" applyProtection="1">
      <alignment horizontal="center" vertical="center" textRotation="90"/>
      <protection hidden="1"/>
    </xf>
    <xf numFmtId="0" fontId="23" fillId="7" borderId="2" xfId="0" applyNumberFormat="1" applyFont="1" applyFill="1" applyBorder="1" applyAlignment="1" applyProtection="1">
      <alignment horizontal="center" vertical="center" textRotation="90"/>
      <protection hidden="1"/>
    </xf>
    <xf numFmtId="0" fontId="23" fillId="7" borderId="46" xfId="0" applyNumberFormat="1" applyFont="1" applyFill="1" applyBorder="1" applyAlignment="1" applyProtection="1">
      <alignment horizontal="center" vertical="center" textRotation="90"/>
      <protection hidden="1"/>
    </xf>
    <xf numFmtId="0" fontId="23" fillId="7" borderId="47" xfId="0" applyNumberFormat="1" applyFont="1" applyFill="1" applyBorder="1" applyAlignment="1" applyProtection="1">
      <alignment horizontal="center" vertical="center" textRotation="90"/>
      <protection hidden="1"/>
    </xf>
    <xf numFmtId="0" fontId="23" fillId="0" borderId="2" xfId="0" applyNumberFormat="1" applyFont="1" applyFill="1" applyBorder="1" applyAlignment="1" applyProtection="1">
      <alignment horizontal="center" vertical="center" textRotation="90"/>
      <protection hidden="1"/>
    </xf>
    <xf numFmtId="0" fontId="23" fillId="0" borderId="46" xfId="0" applyNumberFormat="1" applyFont="1" applyFill="1" applyBorder="1" applyAlignment="1" applyProtection="1">
      <alignment horizontal="center" vertical="center" textRotation="90"/>
      <protection hidden="1"/>
    </xf>
    <xf numFmtId="0" fontId="23" fillId="0" borderId="47" xfId="0" applyNumberFormat="1" applyFont="1" applyFill="1" applyBorder="1" applyAlignment="1" applyProtection="1">
      <alignment horizontal="center" vertical="center" textRotation="90"/>
      <protection hidden="1"/>
    </xf>
    <xf numFmtId="0" fontId="22" fillId="0" borderId="2" xfId="0" applyNumberFormat="1" applyFont="1" applyFill="1" applyBorder="1" applyAlignment="1" applyProtection="1">
      <alignment horizontal="center" vertical="center" textRotation="90"/>
      <protection hidden="1"/>
    </xf>
    <xf numFmtId="0" fontId="22" fillId="0" borderId="46" xfId="0" applyNumberFormat="1" applyFont="1" applyFill="1" applyBorder="1" applyAlignment="1" applyProtection="1">
      <alignment horizontal="center" vertical="center" textRotation="90"/>
      <protection hidden="1"/>
    </xf>
    <xf numFmtId="0" fontId="22" fillId="0" borderId="47" xfId="0" applyNumberFormat="1" applyFont="1" applyFill="1" applyBorder="1" applyAlignment="1" applyProtection="1">
      <alignment horizontal="center" vertical="center" textRotation="90"/>
      <protection hidden="1"/>
    </xf>
    <xf numFmtId="1" fontId="24" fillId="0" borderId="1" xfId="0" applyNumberFormat="1" applyFont="1" applyFill="1" applyBorder="1" applyAlignment="1" applyProtection="1">
      <alignment horizontal="center" vertical="center" textRotation="90"/>
      <protection hidden="1"/>
    </xf>
    <xf numFmtId="0" fontId="27" fillId="0" borderId="1" xfId="0" applyFont="1" applyFill="1" applyBorder="1" applyAlignment="1" applyProtection="1">
      <alignment horizontal="center" vertical="center"/>
      <protection hidden="1"/>
    </xf>
    <xf numFmtId="0" fontId="27" fillId="0" borderId="31" xfId="0" applyFont="1" applyFill="1" applyBorder="1" applyAlignment="1" applyProtection="1">
      <alignment horizontal="center" vertical="center"/>
      <protection hidden="1"/>
    </xf>
    <xf numFmtId="0" fontId="27" fillId="0" borderId="16" xfId="0" applyFont="1" applyFill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23" fillId="16" borderId="2" xfId="0" applyNumberFormat="1" applyFont="1" applyFill="1" applyBorder="1" applyAlignment="1" applyProtection="1">
      <alignment horizontal="center" vertical="center" textRotation="90"/>
      <protection hidden="1"/>
    </xf>
    <xf numFmtId="0" fontId="23" fillId="16" borderId="46" xfId="0" applyNumberFormat="1" applyFont="1" applyFill="1" applyBorder="1" applyAlignment="1" applyProtection="1">
      <alignment horizontal="center" vertical="center" textRotation="90"/>
      <protection hidden="1"/>
    </xf>
    <xf numFmtId="0" fontId="23" fillId="16" borderId="47" xfId="0" applyNumberFormat="1" applyFont="1" applyFill="1" applyBorder="1" applyAlignment="1" applyProtection="1">
      <alignment horizontal="center" vertical="center" textRotation="90"/>
      <protection hidden="1"/>
    </xf>
    <xf numFmtId="0" fontId="23" fillId="15" borderId="2" xfId="0" applyNumberFormat="1" applyFont="1" applyFill="1" applyBorder="1" applyAlignment="1" applyProtection="1">
      <alignment horizontal="center" vertical="center" textRotation="90"/>
      <protection hidden="1"/>
    </xf>
    <xf numFmtId="0" fontId="23" fillId="15" borderId="46" xfId="0" applyNumberFormat="1" applyFont="1" applyFill="1" applyBorder="1" applyAlignment="1" applyProtection="1">
      <alignment horizontal="center" vertical="center" textRotation="90"/>
      <protection hidden="1"/>
    </xf>
    <xf numFmtId="0" fontId="23" fillId="15" borderId="47" xfId="0" applyNumberFormat="1" applyFont="1" applyFill="1" applyBorder="1" applyAlignment="1" applyProtection="1">
      <alignment horizontal="center" vertical="center" textRotation="90"/>
      <protection hidden="1"/>
    </xf>
    <xf numFmtId="0" fontId="28" fillId="18" borderId="2" xfId="0" applyNumberFormat="1" applyFont="1" applyFill="1" applyBorder="1" applyAlignment="1" applyProtection="1">
      <alignment horizontal="center" vertical="center" textRotation="90"/>
      <protection hidden="1"/>
    </xf>
    <xf numFmtId="0" fontId="28" fillId="18" borderId="46" xfId="0" applyNumberFormat="1" applyFont="1" applyFill="1" applyBorder="1" applyAlignment="1" applyProtection="1">
      <alignment horizontal="center" vertical="center" textRotation="90"/>
      <protection hidden="1"/>
    </xf>
    <xf numFmtId="0" fontId="28" fillId="18" borderId="47" xfId="0" applyNumberFormat="1" applyFont="1" applyFill="1" applyBorder="1" applyAlignment="1" applyProtection="1">
      <alignment horizontal="center" vertical="center" textRotation="90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54" xfId="0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23" fillId="13" borderId="1" xfId="0" applyFont="1" applyFill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0" fillId="13" borderId="41" xfId="0" applyFill="1" applyBorder="1" applyAlignment="1" applyProtection="1">
      <alignment horizontal="center" vertical="center"/>
      <protection hidden="1"/>
    </xf>
    <xf numFmtId="0" fontId="0" fillId="13" borderId="55" xfId="0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13" borderId="40" xfId="0" applyFill="1" applyBorder="1" applyAlignment="1" applyProtection="1">
      <alignment horizontal="center" vertical="center"/>
      <protection hidden="1"/>
    </xf>
    <xf numFmtId="0" fontId="0" fillId="13" borderId="54" xfId="0" applyFill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17" fillId="13" borderId="0" xfId="0" applyFont="1" applyFill="1" applyBorder="1" applyAlignment="1" applyProtection="1">
      <alignment horizontal="center" vertical="center"/>
      <protection locked="0"/>
    </xf>
    <xf numFmtId="0" fontId="40" fillId="13" borderId="0" xfId="0" applyFont="1" applyFill="1" applyBorder="1" applyAlignment="1" applyProtection="1">
      <alignment horizontal="center" vertical="center"/>
      <protection locked="0"/>
    </xf>
    <xf numFmtId="0" fontId="23" fillId="0" borderId="58" xfId="0" applyFont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center" vertical="center"/>
      <protection hidden="1"/>
    </xf>
    <xf numFmtId="0" fontId="23" fillId="13" borderId="3" xfId="0" applyFont="1" applyFill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 textRotation="90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41" fillId="0" borderId="1" xfId="0" applyFont="1" applyBorder="1" applyAlignment="1" applyProtection="1">
      <alignment horizontal="center" vertical="center"/>
      <protection hidden="1"/>
    </xf>
    <xf numFmtId="0" fontId="41" fillId="0" borderId="3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17" fillId="13" borderId="46" xfId="0" applyFont="1" applyFill="1" applyBorder="1" applyAlignment="1" applyProtection="1">
      <alignment horizontal="center" vertical="center"/>
      <protection hidden="1"/>
    </xf>
    <xf numFmtId="0" fontId="0" fillId="13" borderId="4" xfId="0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3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>
      <alignment horizontal="center" vertical="center"/>
    </xf>
    <xf numFmtId="0" fontId="12" fillId="13" borderId="1" xfId="0" applyFont="1" applyFill="1" applyBorder="1" applyAlignment="1" applyProtection="1">
      <alignment horizontal="center" vertical="center"/>
      <protection hidden="1"/>
    </xf>
    <xf numFmtId="0" fontId="18" fillId="13" borderId="58" xfId="0" applyFont="1" applyFill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7" fillId="13" borderId="0" xfId="0" applyFont="1" applyFill="1" applyAlignment="1" applyProtection="1">
      <alignment/>
      <protection hidden="1"/>
    </xf>
    <xf numFmtId="0" fontId="48" fillId="13" borderId="0" xfId="0" applyFont="1" applyFill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A19" sqref="A19"/>
    </sheetView>
  </sheetViews>
  <sheetFormatPr defaultColWidth="9.140625" defaultRowHeight="12.75"/>
  <cols>
    <col min="1" max="1" width="26.28125" style="0" customWidth="1"/>
    <col min="2" max="2" width="6.7109375" style="0" customWidth="1"/>
    <col min="3" max="3" width="9.7109375" style="0" customWidth="1"/>
    <col min="4" max="5" width="11.8515625" style="0" customWidth="1"/>
    <col min="6" max="6" width="4.00390625" style="0" customWidth="1"/>
    <col min="7" max="7" width="4.7109375" style="0" customWidth="1"/>
    <col min="8" max="8" width="4.140625" style="0" customWidth="1"/>
    <col min="9" max="9" width="4.7109375" style="0" customWidth="1"/>
    <col min="10" max="10" width="5.140625" style="0" customWidth="1"/>
    <col min="11" max="11" width="5.28125" style="0" customWidth="1"/>
    <col min="12" max="12" width="2.8515625" style="0" customWidth="1"/>
    <col min="13" max="13" width="0.9921875" style="0" customWidth="1"/>
    <col min="14" max="14" width="10.28125" style="0" customWidth="1"/>
    <col min="15" max="18" width="2.7109375" style="0" customWidth="1"/>
    <col min="19" max="19" width="4.421875" style="0" customWidth="1"/>
    <col min="20" max="20" width="4.28125" style="0" customWidth="1"/>
    <col min="21" max="26" width="2.7109375" style="0" customWidth="1"/>
  </cols>
  <sheetData>
    <row r="1" spans="4:20" ht="12.75">
      <c r="D1" s="1" t="s">
        <v>8</v>
      </c>
      <c r="T1" s="51"/>
    </row>
    <row r="2" spans="1:26" ht="12.75">
      <c r="A2" s="2">
        <v>2018</v>
      </c>
      <c r="B2" s="2" t="s">
        <v>7</v>
      </c>
      <c r="C2" s="31" t="s">
        <v>50</v>
      </c>
      <c r="D2" s="2" t="s">
        <v>10</v>
      </c>
      <c r="E2" s="2" t="s">
        <v>10</v>
      </c>
      <c r="F2" s="8" t="s">
        <v>9</v>
      </c>
      <c r="G2" s="8" t="s">
        <v>13</v>
      </c>
      <c r="H2" s="9" t="s">
        <v>9</v>
      </c>
      <c r="I2" s="9" t="s">
        <v>13</v>
      </c>
      <c r="J2" s="11" t="s">
        <v>14</v>
      </c>
      <c r="K2" s="12" t="s">
        <v>14</v>
      </c>
      <c r="M2" s="20" t="s">
        <v>8</v>
      </c>
      <c r="N2" s="20"/>
      <c r="O2" s="45" t="s">
        <v>46</v>
      </c>
      <c r="P2" s="45" t="s">
        <v>46</v>
      </c>
      <c r="Q2" s="77" t="s">
        <v>47</v>
      </c>
      <c r="R2" s="77" t="s">
        <v>47</v>
      </c>
      <c r="S2" s="74" t="s">
        <v>48</v>
      </c>
      <c r="T2" s="75" t="s">
        <v>48</v>
      </c>
      <c r="U2" s="76" t="s">
        <v>49</v>
      </c>
      <c r="V2" s="45" t="s">
        <v>54</v>
      </c>
      <c r="W2" s="78" t="s">
        <v>54</v>
      </c>
      <c r="X2" s="74" t="s">
        <v>54</v>
      </c>
      <c r="Y2" s="79" t="s">
        <v>54</v>
      </c>
      <c r="Z2" s="45" t="s">
        <v>55</v>
      </c>
    </row>
    <row r="3" spans="1:26" ht="12.75">
      <c r="A3" s="109">
        <v>43144</v>
      </c>
      <c r="B3" s="4">
        <v>0.8645833333333334</v>
      </c>
      <c r="C3" s="34" t="s">
        <v>42</v>
      </c>
      <c r="D3" s="7" t="s">
        <v>24</v>
      </c>
      <c r="E3" s="18" t="s">
        <v>26</v>
      </c>
      <c r="F3" s="10">
        <v>2</v>
      </c>
      <c r="G3" s="18">
        <f aca="true" t="shared" si="0" ref="G3:G31">IF(F3="","",IF(F3=H3,1,IF(F3&gt;H3,3,0)))</f>
        <v>0</v>
      </c>
      <c r="H3" s="10">
        <v>3</v>
      </c>
      <c r="I3" s="18">
        <f aca="true" t="shared" si="1" ref="I3:I31">IF(H3="","",IF(H3=F3,1,IF(H3&gt;F3,3,0)))</f>
        <v>3</v>
      </c>
      <c r="J3" s="19">
        <f aca="true" t="shared" si="2" ref="J3:J31">G3</f>
        <v>0</v>
      </c>
      <c r="K3" s="19">
        <f aca="true" t="shared" si="3" ref="K3:K31">I3</f>
        <v>3</v>
      </c>
      <c r="M3" s="28"/>
      <c r="N3" s="55" t="s">
        <v>32</v>
      </c>
      <c r="O3" s="56">
        <f>G9</f>
        <v>1</v>
      </c>
      <c r="P3" s="56">
        <f>I10</f>
        <v>3</v>
      </c>
      <c r="Q3" s="57">
        <f>G23</f>
        <v>1</v>
      </c>
      <c r="R3" s="58">
        <f>I24</f>
        <v>0</v>
      </c>
      <c r="S3" s="59" t="s">
        <v>8</v>
      </c>
      <c r="T3" s="59" t="s">
        <v>8</v>
      </c>
      <c r="U3" s="80"/>
      <c r="V3" s="26">
        <v>2</v>
      </c>
      <c r="W3" s="26">
        <v>2</v>
      </c>
      <c r="X3" s="26">
        <v>0</v>
      </c>
      <c r="Y3" s="26">
        <v>0</v>
      </c>
      <c r="Z3" s="39">
        <f>SUM(V3:Y3)</f>
        <v>4</v>
      </c>
    </row>
    <row r="4" spans="1:26" ht="12.75">
      <c r="A4" s="110">
        <v>43144</v>
      </c>
      <c r="B4" s="4">
        <v>0.8645833333333334</v>
      </c>
      <c r="C4" s="34" t="s">
        <v>42</v>
      </c>
      <c r="D4" s="5" t="s">
        <v>26</v>
      </c>
      <c r="E4" s="18" t="s">
        <v>24</v>
      </c>
      <c r="F4" s="10">
        <v>1</v>
      </c>
      <c r="G4" s="18">
        <f t="shared" si="0"/>
        <v>3</v>
      </c>
      <c r="H4" s="10">
        <v>0</v>
      </c>
      <c r="I4" s="18">
        <f t="shared" si="1"/>
        <v>0</v>
      </c>
      <c r="J4" s="19">
        <f t="shared" si="2"/>
        <v>3</v>
      </c>
      <c r="K4" s="19">
        <f t="shared" si="3"/>
        <v>0</v>
      </c>
      <c r="M4" s="28"/>
      <c r="N4" s="55" t="s">
        <v>26</v>
      </c>
      <c r="O4" s="56">
        <f>I3</f>
        <v>3</v>
      </c>
      <c r="P4" s="56">
        <f>G4</f>
        <v>3</v>
      </c>
      <c r="Q4" s="57">
        <f>I21</f>
        <v>3</v>
      </c>
      <c r="R4" s="58">
        <f>G22</f>
        <v>3</v>
      </c>
      <c r="S4" s="60">
        <f>G29</f>
        <v>1</v>
      </c>
      <c r="T4" s="61">
        <f>I30</f>
        <v>0</v>
      </c>
      <c r="U4" s="80"/>
      <c r="V4" s="26">
        <v>2</v>
      </c>
      <c r="W4" s="26">
        <v>2</v>
      </c>
      <c r="X4" s="26">
        <v>2</v>
      </c>
      <c r="Y4" s="26">
        <v>0</v>
      </c>
      <c r="Z4" s="39">
        <f aca="true" t="shared" si="4" ref="Z4:Z18">SUM(V4:Y4)</f>
        <v>6</v>
      </c>
    </row>
    <row r="5" spans="1:26" ht="12.75">
      <c r="A5" s="110">
        <v>43144</v>
      </c>
      <c r="B5" s="4">
        <v>0.8645833333333334</v>
      </c>
      <c r="C5" s="34" t="s">
        <v>42</v>
      </c>
      <c r="D5" s="7" t="s">
        <v>27</v>
      </c>
      <c r="E5" s="18" t="s">
        <v>39</v>
      </c>
      <c r="F5" s="10">
        <v>1</v>
      </c>
      <c r="G5" s="18">
        <f t="shared" si="0"/>
        <v>1</v>
      </c>
      <c r="H5" s="10">
        <v>1</v>
      </c>
      <c r="I5" s="18">
        <f t="shared" si="1"/>
        <v>1</v>
      </c>
      <c r="J5" s="19">
        <f t="shared" si="2"/>
        <v>1</v>
      </c>
      <c r="K5" s="19">
        <f t="shared" si="3"/>
        <v>1</v>
      </c>
      <c r="M5" s="28"/>
      <c r="N5" s="55" t="s">
        <v>24</v>
      </c>
      <c r="O5" s="56">
        <f>G3</f>
        <v>0</v>
      </c>
      <c r="P5" s="56">
        <f>I4</f>
        <v>0</v>
      </c>
      <c r="Q5" s="62"/>
      <c r="R5" s="62"/>
      <c r="S5" s="59"/>
      <c r="T5" s="62"/>
      <c r="U5" s="80"/>
      <c r="V5" s="26">
        <v>2</v>
      </c>
      <c r="W5" s="26">
        <v>0</v>
      </c>
      <c r="X5" s="26">
        <v>0</v>
      </c>
      <c r="Y5" s="26">
        <v>0</v>
      </c>
      <c r="Z5" s="39">
        <f t="shared" si="4"/>
        <v>2</v>
      </c>
    </row>
    <row r="6" spans="1:26" ht="12.75">
      <c r="A6" s="110">
        <v>43144</v>
      </c>
      <c r="B6" s="4">
        <v>0.8645833333333334</v>
      </c>
      <c r="C6" s="34" t="s">
        <v>42</v>
      </c>
      <c r="D6" s="5" t="s">
        <v>39</v>
      </c>
      <c r="E6" s="18" t="s">
        <v>27</v>
      </c>
      <c r="F6" s="10">
        <v>1</v>
      </c>
      <c r="G6" s="18">
        <f t="shared" si="0"/>
        <v>3</v>
      </c>
      <c r="H6" s="10">
        <v>0</v>
      </c>
      <c r="I6" s="18">
        <f t="shared" si="1"/>
        <v>0</v>
      </c>
      <c r="J6" s="19">
        <f t="shared" si="2"/>
        <v>3</v>
      </c>
      <c r="K6" s="19">
        <f t="shared" si="3"/>
        <v>0</v>
      </c>
      <c r="M6" s="28"/>
      <c r="N6" s="55" t="s">
        <v>19</v>
      </c>
      <c r="O6" s="56">
        <f>I15</f>
        <v>1</v>
      </c>
      <c r="P6" s="56">
        <f>G16</f>
        <v>3</v>
      </c>
      <c r="Q6" s="57">
        <f>I25</f>
        <v>0</v>
      </c>
      <c r="R6" s="58">
        <f>G26</f>
        <v>3</v>
      </c>
      <c r="S6" s="63">
        <f>I27</f>
        <v>1</v>
      </c>
      <c r="T6" s="64">
        <f>G28</f>
        <v>3</v>
      </c>
      <c r="U6" s="84">
        <v>0</v>
      </c>
      <c r="V6" s="26">
        <v>2</v>
      </c>
      <c r="W6" s="26">
        <v>2</v>
      </c>
      <c r="X6" s="26">
        <v>2</v>
      </c>
      <c r="Y6" s="82">
        <v>1</v>
      </c>
      <c r="Z6" s="39">
        <f t="shared" si="4"/>
        <v>7</v>
      </c>
    </row>
    <row r="7" spans="1:26" ht="12.75">
      <c r="A7" s="110">
        <v>43144</v>
      </c>
      <c r="B7" s="4">
        <v>0.8645833333333334</v>
      </c>
      <c r="C7" s="34" t="s">
        <v>42</v>
      </c>
      <c r="D7" s="5" t="s">
        <v>30</v>
      </c>
      <c r="E7" s="18" t="s">
        <v>33</v>
      </c>
      <c r="F7" s="27">
        <v>3</v>
      </c>
      <c r="G7" s="18">
        <f t="shared" si="0"/>
        <v>3</v>
      </c>
      <c r="H7" s="27">
        <v>2</v>
      </c>
      <c r="I7" s="18">
        <f t="shared" si="1"/>
        <v>0</v>
      </c>
      <c r="J7" s="19">
        <f t="shared" si="2"/>
        <v>3</v>
      </c>
      <c r="K7" s="19">
        <f t="shared" si="3"/>
        <v>0</v>
      </c>
      <c r="M7" s="28"/>
      <c r="N7" s="55" t="s">
        <v>30</v>
      </c>
      <c r="O7" s="56">
        <f>G7</f>
        <v>3</v>
      </c>
      <c r="P7" s="56">
        <f>I8</f>
        <v>0</v>
      </c>
      <c r="Q7" s="57">
        <f>G25</f>
        <v>3</v>
      </c>
      <c r="R7" s="58">
        <f>I26</f>
        <v>0</v>
      </c>
      <c r="S7" s="65"/>
      <c r="T7" s="66"/>
      <c r="U7" s="81"/>
      <c r="V7" s="26">
        <v>2</v>
      </c>
      <c r="W7" s="26">
        <v>2</v>
      </c>
      <c r="X7" s="26">
        <v>0</v>
      </c>
      <c r="Y7" s="26">
        <v>0</v>
      </c>
      <c r="Z7" s="39">
        <f t="shared" si="4"/>
        <v>4</v>
      </c>
    </row>
    <row r="8" spans="1:26" ht="12.75">
      <c r="A8" s="110">
        <v>43144</v>
      </c>
      <c r="B8" s="4">
        <v>0.8645833333333334</v>
      </c>
      <c r="C8" s="34" t="s">
        <v>42</v>
      </c>
      <c r="D8" s="7" t="s">
        <v>33</v>
      </c>
      <c r="E8" s="73" t="s">
        <v>30</v>
      </c>
      <c r="F8" s="27">
        <v>3</v>
      </c>
      <c r="G8" s="18">
        <f t="shared" si="0"/>
        <v>3</v>
      </c>
      <c r="H8" s="27">
        <v>2</v>
      </c>
      <c r="I8" s="18">
        <f t="shared" si="1"/>
        <v>0</v>
      </c>
      <c r="J8" s="19">
        <f t="shared" si="2"/>
        <v>3</v>
      </c>
      <c r="K8" s="19">
        <f t="shared" si="3"/>
        <v>0</v>
      </c>
      <c r="L8" s="69" t="s">
        <v>43</v>
      </c>
      <c r="M8" s="28"/>
      <c r="N8" s="55" t="s">
        <v>31</v>
      </c>
      <c r="O8" s="56">
        <f>I17</f>
        <v>0</v>
      </c>
      <c r="P8" s="56">
        <f>G18</f>
        <v>0</v>
      </c>
      <c r="Q8" s="62"/>
      <c r="R8" s="62"/>
      <c r="S8" s="59"/>
      <c r="T8" s="62"/>
      <c r="U8" s="80"/>
      <c r="V8" s="26">
        <v>2</v>
      </c>
      <c r="W8" s="26">
        <v>0</v>
      </c>
      <c r="X8" s="26">
        <v>0</v>
      </c>
      <c r="Y8" s="26">
        <v>0</v>
      </c>
      <c r="Z8" s="39">
        <f t="shared" si="4"/>
        <v>2</v>
      </c>
    </row>
    <row r="9" spans="1:26" ht="12.75">
      <c r="A9" s="110">
        <v>43144</v>
      </c>
      <c r="B9" s="4">
        <v>0.8645833333333334</v>
      </c>
      <c r="C9" s="34" t="s">
        <v>42</v>
      </c>
      <c r="D9" s="5" t="s">
        <v>32</v>
      </c>
      <c r="E9" s="18" t="s">
        <v>25</v>
      </c>
      <c r="F9" s="27">
        <v>0</v>
      </c>
      <c r="G9" s="18">
        <f t="shared" si="0"/>
        <v>1</v>
      </c>
      <c r="H9" s="27">
        <v>0</v>
      </c>
      <c r="I9" s="18">
        <f t="shared" si="1"/>
        <v>1</v>
      </c>
      <c r="J9" s="31">
        <f t="shared" si="2"/>
        <v>1</v>
      </c>
      <c r="K9" s="31">
        <f t="shared" si="3"/>
        <v>1</v>
      </c>
      <c r="M9" s="28"/>
      <c r="N9" s="55" t="s">
        <v>27</v>
      </c>
      <c r="O9" s="56">
        <f>G5</f>
        <v>1</v>
      </c>
      <c r="P9" s="56">
        <f>I6</f>
        <v>0</v>
      </c>
      <c r="Q9" s="62"/>
      <c r="R9" s="62"/>
      <c r="S9" s="59"/>
      <c r="T9" s="62"/>
      <c r="U9" s="80"/>
      <c r="V9" s="26">
        <v>2</v>
      </c>
      <c r="W9" s="26">
        <v>0</v>
      </c>
      <c r="X9" s="26">
        <v>0</v>
      </c>
      <c r="Y9" s="26">
        <v>0</v>
      </c>
      <c r="Z9" s="39">
        <f t="shared" si="4"/>
        <v>2</v>
      </c>
    </row>
    <row r="10" spans="1:26" ht="12.75">
      <c r="A10" s="110">
        <v>43144</v>
      </c>
      <c r="B10" s="4">
        <v>0.8645833333333334</v>
      </c>
      <c r="C10" s="34" t="s">
        <v>42</v>
      </c>
      <c r="D10" s="7" t="s">
        <v>25</v>
      </c>
      <c r="E10" s="18" t="s">
        <v>32</v>
      </c>
      <c r="F10" s="27">
        <v>0</v>
      </c>
      <c r="G10" s="18">
        <f t="shared" si="0"/>
        <v>0</v>
      </c>
      <c r="H10" s="27">
        <v>2</v>
      </c>
      <c r="I10" s="18">
        <f t="shared" si="1"/>
        <v>3</v>
      </c>
      <c r="J10" s="32">
        <f t="shared" si="2"/>
        <v>0</v>
      </c>
      <c r="K10" s="32">
        <f t="shared" si="3"/>
        <v>3</v>
      </c>
      <c r="M10" s="28"/>
      <c r="N10" s="55" t="s">
        <v>16</v>
      </c>
      <c r="O10" s="56">
        <f>G17</f>
        <v>3</v>
      </c>
      <c r="P10" s="56">
        <f>I18</f>
        <v>3</v>
      </c>
      <c r="Q10" s="57">
        <f>I23</f>
        <v>1</v>
      </c>
      <c r="R10" s="58">
        <f>G24</f>
        <v>3</v>
      </c>
      <c r="S10" s="60">
        <f>G27</f>
        <v>1</v>
      </c>
      <c r="T10" s="61">
        <f>I28</f>
        <v>0</v>
      </c>
      <c r="U10" s="80"/>
      <c r="V10" s="26">
        <v>2</v>
      </c>
      <c r="W10" s="26">
        <v>2</v>
      </c>
      <c r="X10" s="26">
        <v>2</v>
      </c>
      <c r="Y10" s="26">
        <v>0</v>
      </c>
      <c r="Z10" s="39">
        <f t="shared" si="4"/>
        <v>6</v>
      </c>
    </row>
    <row r="11" spans="1:26" ht="12.75">
      <c r="A11" s="110">
        <v>43145</v>
      </c>
      <c r="B11" s="4">
        <v>0.8645833333333334</v>
      </c>
      <c r="C11" s="34" t="s">
        <v>42</v>
      </c>
      <c r="D11" s="5" t="s">
        <v>20</v>
      </c>
      <c r="E11" s="18" t="s">
        <v>18</v>
      </c>
      <c r="F11" s="27">
        <v>1</v>
      </c>
      <c r="G11" s="18">
        <f t="shared" si="0"/>
        <v>3</v>
      </c>
      <c r="H11" s="27">
        <v>0</v>
      </c>
      <c r="I11" s="18">
        <f t="shared" si="1"/>
        <v>0</v>
      </c>
      <c r="J11" s="18">
        <f t="shared" si="2"/>
        <v>3</v>
      </c>
      <c r="K11" s="18">
        <f t="shared" si="3"/>
        <v>0</v>
      </c>
      <c r="M11" s="28"/>
      <c r="N11" s="55" t="s">
        <v>39</v>
      </c>
      <c r="O11" s="57">
        <f>I5</f>
        <v>1</v>
      </c>
      <c r="P11" s="57">
        <f>G6</f>
        <v>3</v>
      </c>
      <c r="Q11" s="57">
        <f>I19</f>
        <v>3</v>
      </c>
      <c r="R11" s="58">
        <f>G20</f>
        <v>3</v>
      </c>
      <c r="S11" s="63">
        <f>I29</f>
        <v>1</v>
      </c>
      <c r="T11" s="64">
        <f>G30</f>
        <v>3</v>
      </c>
      <c r="U11" s="84">
        <v>3</v>
      </c>
      <c r="V11" s="26">
        <v>2</v>
      </c>
      <c r="W11" s="26">
        <v>2</v>
      </c>
      <c r="X11" s="26">
        <v>2</v>
      </c>
      <c r="Y11" s="82">
        <v>1</v>
      </c>
      <c r="Z11" s="39">
        <f t="shared" si="4"/>
        <v>7</v>
      </c>
    </row>
    <row r="12" spans="1:26" ht="12.75">
      <c r="A12" s="109">
        <v>43145</v>
      </c>
      <c r="B12" s="4">
        <v>0.8645833333333334</v>
      </c>
      <c r="C12" s="34" t="s">
        <v>42</v>
      </c>
      <c r="D12" s="7" t="s">
        <v>18</v>
      </c>
      <c r="E12" s="73" t="s">
        <v>20</v>
      </c>
      <c r="F12" s="27">
        <v>1</v>
      </c>
      <c r="G12" s="18">
        <f t="shared" si="0"/>
        <v>3</v>
      </c>
      <c r="H12" s="27">
        <v>0</v>
      </c>
      <c r="I12" s="18">
        <f t="shared" si="1"/>
        <v>0</v>
      </c>
      <c r="J12" s="18">
        <f t="shared" si="2"/>
        <v>3</v>
      </c>
      <c r="K12" s="18">
        <f t="shared" si="3"/>
        <v>0</v>
      </c>
      <c r="L12" s="69" t="s">
        <v>43</v>
      </c>
      <c r="M12" s="29"/>
      <c r="N12" s="67" t="s">
        <v>25</v>
      </c>
      <c r="O12" s="58">
        <f>I9</f>
        <v>1</v>
      </c>
      <c r="P12" s="58">
        <f>G10</f>
        <v>0</v>
      </c>
      <c r="Q12" s="62"/>
      <c r="R12" s="62"/>
      <c r="S12" s="59"/>
      <c r="T12" s="62"/>
      <c r="U12" s="80"/>
      <c r="V12" s="26">
        <v>2</v>
      </c>
      <c r="W12" s="26">
        <v>0</v>
      </c>
      <c r="X12" s="26">
        <v>0</v>
      </c>
      <c r="Y12" s="26">
        <v>0</v>
      </c>
      <c r="Z12" s="39">
        <f t="shared" si="4"/>
        <v>2</v>
      </c>
    </row>
    <row r="13" spans="1:26" ht="12.75">
      <c r="A13" s="109">
        <v>43145</v>
      </c>
      <c r="B13" s="4">
        <v>0.8645833333333334</v>
      </c>
      <c r="C13" s="34" t="s">
        <v>42</v>
      </c>
      <c r="D13" s="5" t="s">
        <v>29</v>
      </c>
      <c r="E13" s="18" t="s">
        <v>22</v>
      </c>
      <c r="F13" s="27">
        <v>2</v>
      </c>
      <c r="G13" s="18">
        <f t="shared" si="0"/>
        <v>3</v>
      </c>
      <c r="H13" s="27">
        <v>1</v>
      </c>
      <c r="I13" s="18">
        <f t="shared" si="1"/>
        <v>0</v>
      </c>
      <c r="J13" s="18">
        <f t="shared" si="2"/>
        <v>3</v>
      </c>
      <c r="K13" s="18">
        <f t="shared" si="3"/>
        <v>0</v>
      </c>
      <c r="M13" s="29"/>
      <c r="N13" s="67" t="s">
        <v>21</v>
      </c>
      <c r="O13" s="58">
        <f>G15</f>
        <v>1</v>
      </c>
      <c r="P13" s="58">
        <f>I16</f>
        <v>0</v>
      </c>
      <c r="Q13" s="62"/>
      <c r="R13" s="62"/>
      <c r="S13" s="59"/>
      <c r="T13" s="62"/>
      <c r="U13" s="80"/>
      <c r="V13" s="26">
        <v>2</v>
      </c>
      <c r="W13" s="26">
        <v>0</v>
      </c>
      <c r="X13" s="26">
        <v>0</v>
      </c>
      <c r="Y13" s="26">
        <v>0</v>
      </c>
      <c r="Z13" s="39">
        <f t="shared" si="4"/>
        <v>2</v>
      </c>
    </row>
    <row r="14" spans="1:26" ht="12.75">
      <c r="A14" s="109">
        <v>43145</v>
      </c>
      <c r="B14" s="4">
        <v>0.8645833333333334</v>
      </c>
      <c r="C14" s="34" t="s">
        <v>42</v>
      </c>
      <c r="D14" s="7" t="s">
        <v>22</v>
      </c>
      <c r="E14" s="18" t="s">
        <v>29</v>
      </c>
      <c r="F14" s="27">
        <v>1</v>
      </c>
      <c r="G14" s="18">
        <f t="shared" si="0"/>
        <v>0</v>
      </c>
      <c r="H14" s="27">
        <v>2</v>
      </c>
      <c r="I14" s="18">
        <f t="shared" si="1"/>
        <v>3</v>
      </c>
      <c r="J14" s="18">
        <f t="shared" si="2"/>
        <v>0</v>
      </c>
      <c r="K14" s="18">
        <f t="shared" si="3"/>
        <v>3</v>
      </c>
      <c r="M14" s="29"/>
      <c r="N14" s="67" t="s">
        <v>18</v>
      </c>
      <c r="O14" s="58">
        <f>I11</f>
        <v>0</v>
      </c>
      <c r="P14" s="58">
        <f>G12</f>
        <v>3</v>
      </c>
      <c r="Q14" s="62"/>
      <c r="R14" s="62"/>
      <c r="S14" s="59"/>
      <c r="T14" s="62"/>
      <c r="U14" s="80"/>
      <c r="V14" s="26">
        <v>2</v>
      </c>
      <c r="W14" s="26">
        <v>0</v>
      </c>
      <c r="X14" s="26">
        <v>0</v>
      </c>
      <c r="Y14" s="26">
        <v>0</v>
      </c>
      <c r="Z14" s="39">
        <f t="shared" si="4"/>
        <v>2</v>
      </c>
    </row>
    <row r="15" spans="1:26" ht="12.75">
      <c r="A15" s="109">
        <v>43145</v>
      </c>
      <c r="B15" s="4">
        <v>0.8645833333333334</v>
      </c>
      <c r="C15" s="34" t="s">
        <v>42</v>
      </c>
      <c r="D15" s="7" t="s">
        <v>21</v>
      </c>
      <c r="E15" s="18" t="s">
        <v>44</v>
      </c>
      <c r="F15" s="27">
        <v>0</v>
      </c>
      <c r="G15" s="18">
        <f t="shared" si="0"/>
        <v>1</v>
      </c>
      <c r="H15" s="27">
        <v>0</v>
      </c>
      <c r="I15" s="18">
        <f t="shared" si="1"/>
        <v>1</v>
      </c>
      <c r="J15" s="18">
        <f t="shared" si="2"/>
        <v>1</v>
      </c>
      <c r="K15" s="18">
        <f t="shared" si="3"/>
        <v>1</v>
      </c>
      <c r="M15" s="29"/>
      <c r="N15" s="67" t="s">
        <v>22</v>
      </c>
      <c r="O15" s="58">
        <f>I13</f>
        <v>0</v>
      </c>
      <c r="P15" s="58">
        <f>G14</f>
        <v>0</v>
      </c>
      <c r="Q15" s="62"/>
      <c r="R15" s="62"/>
      <c r="S15" s="59"/>
      <c r="T15" s="62"/>
      <c r="U15" s="80"/>
      <c r="V15" s="26">
        <v>2</v>
      </c>
      <c r="W15" s="26">
        <v>0</v>
      </c>
      <c r="X15" s="26">
        <v>0</v>
      </c>
      <c r="Y15" s="26">
        <v>0</v>
      </c>
      <c r="Z15" s="39">
        <f t="shared" si="4"/>
        <v>2</v>
      </c>
    </row>
    <row r="16" spans="1:26" ht="12.75">
      <c r="A16" s="109">
        <v>43145</v>
      </c>
      <c r="B16" s="4">
        <v>0.8645833333333334</v>
      </c>
      <c r="C16" s="34" t="s">
        <v>42</v>
      </c>
      <c r="D16" s="5" t="s">
        <v>19</v>
      </c>
      <c r="E16" s="18" t="s">
        <v>21</v>
      </c>
      <c r="F16" s="27">
        <v>3</v>
      </c>
      <c r="G16" s="18">
        <f t="shared" si="0"/>
        <v>3</v>
      </c>
      <c r="H16" s="27">
        <v>0</v>
      </c>
      <c r="I16" s="18">
        <f t="shared" si="1"/>
        <v>0</v>
      </c>
      <c r="J16" s="18">
        <f t="shared" si="2"/>
        <v>3</v>
      </c>
      <c r="K16" s="18">
        <f t="shared" si="3"/>
        <v>0</v>
      </c>
      <c r="M16" s="29"/>
      <c r="N16" s="67" t="s">
        <v>29</v>
      </c>
      <c r="O16" s="58">
        <f>G13</f>
        <v>3</v>
      </c>
      <c r="P16" s="58">
        <f>I14</f>
        <v>3</v>
      </c>
      <c r="Q16" s="57">
        <f>G19</f>
        <v>0</v>
      </c>
      <c r="R16" s="58">
        <f>I20</f>
        <v>0</v>
      </c>
      <c r="S16" s="59"/>
      <c r="T16" s="62"/>
      <c r="U16" s="80"/>
      <c r="V16" s="26">
        <v>2</v>
      </c>
      <c r="W16" s="26">
        <v>2</v>
      </c>
      <c r="X16" s="26">
        <v>0</v>
      </c>
      <c r="Y16" s="26">
        <v>0</v>
      </c>
      <c r="Z16" s="39">
        <f t="shared" si="4"/>
        <v>4</v>
      </c>
    </row>
    <row r="17" spans="1:26" ht="12.75">
      <c r="A17" s="109">
        <v>43145</v>
      </c>
      <c r="B17" s="4">
        <v>0.8645833333333334</v>
      </c>
      <c r="C17" s="34" t="s">
        <v>42</v>
      </c>
      <c r="D17" s="5" t="s">
        <v>16</v>
      </c>
      <c r="E17" s="18" t="s">
        <v>31</v>
      </c>
      <c r="F17" s="27">
        <v>2</v>
      </c>
      <c r="G17" s="18">
        <f t="shared" si="0"/>
        <v>3</v>
      </c>
      <c r="H17" s="27">
        <v>0</v>
      </c>
      <c r="I17" s="18">
        <f t="shared" si="1"/>
        <v>0</v>
      </c>
      <c r="J17" s="18">
        <f t="shared" si="2"/>
        <v>3</v>
      </c>
      <c r="K17" s="18">
        <f t="shared" si="3"/>
        <v>0</v>
      </c>
      <c r="M17" s="29"/>
      <c r="N17" s="67" t="s">
        <v>35</v>
      </c>
      <c r="O17" s="58">
        <f>G11</f>
        <v>3</v>
      </c>
      <c r="P17" s="58">
        <f>I12</f>
        <v>0</v>
      </c>
      <c r="Q17" s="57">
        <f>G21</f>
        <v>0</v>
      </c>
      <c r="R17" s="58">
        <f>I22</f>
        <v>0</v>
      </c>
      <c r="S17" s="59"/>
      <c r="T17" s="62"/>
      <c r="U17" s="80"/>
      <c r="V17" s="26">
        <v>2</v>
      </c>
      <c r="W17" s="26">
        <v>2</v>
      </c>
      <c r="X17" s="26">
        <v>0</v>
      </c>
      <c r="Y17" s="26">
        <v>0</v>
      </c>
      <c r="Z17" s="39">
        <f t="shared" si="4"/>
        <v>4</v>
      </c>
    </row>
    <row r="18" spans="1:26" ht="12.75">
      <c r="A18" s="109">
        <v>43145</v>
      </c>
      <c r="B18" s="4">
        <v>0.8645833333333334</v>
      </c>
      <c r="C18" s="34" t="s">
        <v>42</v>
      </c>
      <c r="D18" s="7" t="s">
        <v>31</v>
      </c>
      <c r="E18" s="18" t="s">
        <v>16</v>
      </c>
      <c r="F18" s="27">
        <v>0</v>
      </c>
      <c r="G18" s="18">
        <f t="shared" si="0"/>
        <v>0</v>
      </c>
      <c r="H18" s="27">
        <v>1</v>
      </c>
      <c r="I18" s="18">
        <f t="shared" si="1"/>
        <v>3</v>
      </c>
      <c r="J18" s="18">
        <f t="shared" si="2"/>
        <v>0</v>
      </c>
      <c r="K18" s="18">
        <f t="shared" si="3"/>
        <v>3</v>
      </c>
      <c r="M18" s="29"/>
      <c r="N18" s="67" t="s">
        <v>33</v>
      </c>
      <c r="O18" s="58">
        <f>I7</f>
        <v>0</v>
      </c>
      <c r="P18" s="58">
        <f>G8</f>
        <v>3</v>
      </c>
      <c r="Q18" s="62"/>
      <c r="R18" s="62"/>
      <c r="S18" s="59"/>
      <c r="T18" s="62"/>
      <c r="U18" s="80"/>
      <c r="V18" s="26">
        <v>2</v>
      </c>
      <c r="W18" s="26">
        <v>0</v>
      </c>
      <c r="X18" s="26">
        <v>0</v>
      </c>
      <c r="Y18" s="26">
        <v>0</v>
      </c>
      <c r="Z18" s="39">
        <f t="shared" si="4"/>
        <v>2</v>
      </c>
    </row>
    <row r="19" spans="1:26" ht="12.75">
      <c r="A19" s="40">
        <v>39539</v>
      </c>
      <c r="B19" s="4">
        <v>0.8645833333333334</v>
      </c>
      <c r="C19" s="33" t="s">
        <v>12</v>
      </c>
      <c r="D19" s="7" t="s">
        <v>29</v>
      </c>
      <c r="E19" s="18" t="s">
        <v>39</v>
      </c>
      <c r="F19" s="27">
        <v>0</v>
      </c>
      <c r="G19" s="18">
        <f t="shared" si="0"/>
        <v>0</v>
      </c>
      <c r="H19" s="27">
        <v>2</v>
      </c>
      <c r="I19" s="18">
        <f t="shared" si="1"/>
        <v>3</v>
      </c>
      <c r="J19" s="18">
        <f t="shared" si="2"/>
        <v>0</v>
      </c>
      <c r="K19" s="18">
        <f t="shared" si="3"/>
        <v>3</v>
      </c>
      <c r="M19" s="20"/>
      <c r="N19" s="52"/>
      <c r="O19" s="47"/>
      <c r="P19" s="47"/>
      <c r="Q19" s="46"/>
      <c r="R19" s="47"/>
      <c r="S19" s="50"/>
      <c r="T19" s="49"/>
      <c r="V19" s="82">
        <f>SUM(V3:V18)</f>
        <v>32</v>
      </c>
      <c r="W19" s="82">
        <f>SUM(W3:W18)</f>
        <v>16</v>
      </c>
      <c r="X19" s="82">
        <f>SUM(X3:X18)</f>
        <v>8</v>
      </c>
      <c r="Y19" s="82">
        <f>SUM(Y3:Y18)</f>
        <v>2</v>
      </c>
      <c r="Z19" s="83">
        <f>SUM(Z3:Z18)</f>
        <v>58</v>
      </c>
    </row>
    <row r="20" spans="1:20" ht="12.75">
      <c r="A20" s="40">
        <v>39547</v>
      </c>
      <c r="B20" s="4">
        <v>0.8645833333333334</v>
      </c>
      <c r="C20" s="33" t="s">
        <v>12</v>
      </c>
      <c r="D20" s="5" t="s">
        <v>39</v>
      </c>
      <c r="E20" s="18" t="s">
        <v>29</v>
      </c>
      <c r="F20" s="27">
        <v>1</v>
      </c>
      <c r="G20" s="18">
        <f t="shared" si="0"/>
        <v>3</v>
      </c>
      <c r="H20" s="27">
        <v>0</v>
      </c>
      <c r="I20" s="18">
        <f t="shared" si="1"/>
        <v>0</v>
      </c>
      <c r="J20" s="18">
        <f t="shared" si="2"/>
        <v>3</v>
      </c>
      <c r="K20" s="18">
        <f t="shared" si="3"/>
        <v>0</v>
      </c>
      <c r="M20" s="20"/>
      <c r="N20" s="52"/>
      <c r="O20" s="47"/>
      <c r="P20" s="47"/>
      <c r="Q20" s="46"/>
      <c r="R20" s="47"/>
      <c r="S20" s="50"/>
      <c r="T20" s="49"/>
    </row>
    <row r="21" spans="1:20" ht="12.75">
      <c r="A21" s="40">
        <v>39539</v>
      </c>
      <c r="B21" s="4">
        <v>0.8645833333333334</v>
      </c>
      <c r="C21" s="33" t="s">
        <v>12</v>
      </c>
      <c r="D21" s="7" t="s">
        <v>20</v>
      </c>
      <c r="E21" s="18" t="s">
        <v>26</v>
      </c>
      <c r="F21" s="27">
        <v>0</v>
      </c>
      <c r="G21" s="18">
        <f t="shared" si="0"/>
        <v>0</v>
      </c>
      <c r="H21" s="27">
        <v>1</v>
      </c>
      <c r="I21" s="18">
        <f t="shared" si="1"/>
        <v>3</v>
      </c>
      <c r="J21" s="18">
        <f t="shared" si="2"/>
        <v>0</v>
      </c>
      <c r="K21" s="18">
        <f t="shared" si="3"/>
        <v>3</v>
      </c>
      <c r="M21" s="20"/>
      <c r="N21" s="52"/>
      <c r="O21" s="47"/>
      <c r="P21" s="47"/>
      <c r="Q21" s="46"/>
      <c r="R21" s="47"/>
      <c r="S21" s="50"/>
      <c r="T21" s="49"/>
    </row>
    <row r="22" spans="1:20" ht="12.75">
      <c r="A22" s="40">
        <v>39547</v>
      </c>
      <c r="B22" s="4">
        <v>0.8645833333333334</v>
      </c>
      <c r="C22" s="33" t="s">
        <v>12</v>
      </c>
      <c r="D22" s="5" t="s">
        <v>26</v>
      </c>
      <c r="E22" s="18" t="s">
        <v>20</v>
      </c>
      <c r="F22" s="27">
        <v>1</v>
      </c>
      <c r="G22" s="18">
        <f t="shared" si="0"/>
        <v>3</v>
      </c>
      <c r="H22" s="27">
        <v>0</v>
      </c>
      <c r="I22" s="18">
        <f t="shared" si="1"/>
        <v>0</v>
      </c>
      <c r="J22" s="18">
        <f t="shared" si="2"/>
        <v>3</v>
      </c>
      <c r="K22" s="18">
        <f t="shared" si="3"/>
        <v>0</v>
      </c>
      <c r="M22" s="20"/>
      <c r="N22" s="52"/>
      <c r="O22" s="47"/>
      <c r="P22" s="47"/>
      <c r="Q22" s="46"/>
      <c r="R22" s="47"/>
      <c r="S22" s="50"/>
      <c r="T22" s="49"/>
    </row>
    <row r="23" spans="1:20" ht="12.75">
      <c r="A23" s="40">
        <v>39540</v>
      </c>
      <c r="B23" s="4">
        <v>0.8645833333333334</v>
      </c>
      <c r="C23" s="33" t="s">
        <v>12</v>
      </c>
      <c r="D23" s="7" t="s">
        <v>32</v>
      </c>
      <c r="E23" s="18" t="s">
        <v>16</v>
      </c>
      <c r="F23" s="27">
        <v>1</v>
      </c>
      <c r="G23" s="18">
        <f t="shared" si="0"/>
        <v>1</v>
      </c>
      <c r="H23" s="27">
        <v>1</v>
      </c>
      <c r="I23" s="18">
        <f t="shared" si="1"/>
        <v>1</v>
      </c>
      <c r="J23" s="18">
        <f t="shared" si="2"/>
        <v>1</v>
      </c>
      <c r="K23" s="18">
        <f t="shared" si="3"/>
        <v>1</v>
      </c>
      <c r="M23" s="20"/>
      <c r="N23" s="52"/>
      <c r="O23" s="47"/>
      <c r="P23" s="47"/>
      <c r="Q23" s="46"/>
      <c r="R23" s="47"/>
      <c r="S23" s="50"/>
      <c r="T23" s="49"/>
    </row>
    <row r="24" spans="1:20" ht="12.75">
      <c r="A24" s="40">
        <v>39546</v>
      </c>
      <c r="B24" s="4">
        <v>0.8645833333333334</v>
      </c>
      <c r="C24" s="33" t="s">
        <v>12</v>
      </c>
      <c r="D24" s="5" t="s">
        <v>16</v>
      </c>
      <c r="E24" s="18" t="s">
        <v>32</v>
      </c>
      <c r="F24" s="27">
        <v>4</v>
      </c>
      <c r="G24" s="18">
        <f t="shared" si="0"/>
        <v>3</v>
      </c>
      <c r="H24" s="27">
        <v>2</v>
      </c>
      <c r="I24" s="18">
        <f t="shared" si="1"/>
        <v>0</v>
      </c>
      <c r="J24" s="18">
        <f t="shared" si="2"/>
        <v>3</v>
      </c>
      <c r="K24" s="18">
        <f t="shared" si="3"/>
        <v>0</v>
      </c>
      <c r="M24" s="20"/>
      <c r="N24" s="52"/>
      <c r="O24" s="47"/>
      <c r="P24" s="47"/>
      <c r="Q24" s="46"/>
      <c r="R24" s="47"/>
      <c r="S24" s="50"/>
      <c r="T24" s="49"/>
    </row>
    <row r="25" spans="1:20" ht="12.75">
      <c r="A25" s="40">
        <v>39540</v>
      </c>
      <c r="B25" s="4">
        <v>0.8645833333333334</v>
      </c>
      <c r="C25" s="33" t="s">
        <v>12</v>
      </c>
      <c r="D25" s="7" t="s">
        <v>30</v>
      </c>
      <c r="E25" s="18" t="s">
        <v>44</v>
      </c>
      <c r="F25" s="27">
        <v>2</v>
      </c>
      <c r="G25" s="18">
        <f t="shared" si="0"/>
        <v>3</v>
      </c>
      <c r="H25" s="27">
        <v>1</v>
      </c>
      <c r="I25" s="18">
        <f t="shared" si="1"/>
        <v>0</v>
      </c>
      <c r="J25" s="18">
        <f t="shared" si="2"/>
        <v>3</v>
      </c>
      <c r="K25" s="18">
        <f t="shared" si="3"/>
        <v>0</v>
      </c>
      <c r="M25" s="20"/>
      <c r="N25" s="52"/>
      <c r="O25" s="47"/>
      <c r="P25" s="47"/>
      <c r="Q25" s="46"/>
      <c r="R25" s="47"/>
      <c r="S25" s="50"/>
      <c r="T25" s="49"/>
    </row>
    <row r="26" spans="1:20" ht="12.75">
      <c r="A26" s="40">
        <v>39546</v>
      </c>
      <c r="B26" s="4">
        <v>0.8645833333333334</v>
      </c>
      <c r="C26" s="33" t="s">
        <v>12</v>
      </c>
      <c r="D26" s="5" t="s">
        <v>19</v>
      </c>
      <c r="E26" s="18" t="s">
        <v>30</v>
      </c>
      <c r="F26" s="27">
        <v>2</v>
      </c>
      <c r="G26" s="18">
        <f t="shared" si="0"/>
        <v>3</v>
      </c>
      <c r="H26" s="27">
        <v>0</v>
      </c>
      <c r="I26" s="18">
        <f t="shared" si="1"/>
        <v>0</v>
      </c>
      <c r="J26" s="18">
        <f t="shared" si="2"/>
        <v>3</v>
      </c>
      <c r="K26" s="18">
        <f t="shared" si="3"/>
        <v>0</v>
      </c>
      <c r="M26" s="20"/>
      <c r="N26" s="52"/>
      <c r="O26" s="47"/>
      <c r="P26" s="47"/>
      <c r="Q26" s="46"/>
      <c r="R26" s="47"/>
      <c r="S26" s="50"/>
      <c r="T26" s="49"/>
    </row>
    <row r="27" spans="1:20" ht="12.75">
      <c r="A27" s="40"/>
      <c r="B27" s="4">
        <v>0.8645833333333334</v>
      </c>
      <c r="C27" s="35" t="s">
        <v>15</v>
      </c>
      <c r="D27" s="7" t="s">
        <v>16</v>
      </c>
      <c r="E27" s="73" t="s">
        <v>44</v>
      </c>
      <c r="F27" s="27">
        <v>1</v>
      </c>
      <c r="G27" s="18">
        <f t="shared" si="0"/>
        <v>1</v>
      </c>
      <c r="H27" s="27">
        <v>1</v>
      </c>
      <c r="I27" s="18">
        <f t="shared" si="1"/>
        <v>1</v>
      </c>
      <c r="J27" s="18">
        <f t="shared" si="2"/>
        <v>1</v>
      </c>
      <c r="K27" s="18">
        <f t="shared" si="3"/>
        <v>1</v>
      </c>
      <c r="L27" s="68" t="s">
        <v>53</v>
      </c>
      <c r="M27" s="21"/>
      <c r="N27" s="53"/>
      <c r="O27" s="48"/>
      <c r="P27" s="48"/>
      <c r="Q27" s="46"/>
      <c r="R27" s="47"/>
      <c r="S27" s="48"/>
      <c r="T27" s="49"/>
    </row>
    <row r="28" spans="1:20" ht="12.75">
      <c r="A28" s="41">
        <v>39567</v>
      </c>
      <c r="B28" s="4">
        <v>0.8645833333333334</v>
      </c>
      <c r="C28" s="35" t="s">
        <v>15</v>
      </c>
      <c r="D28" s="5" t="s">
        <v>19</v>
      </c>
      <c r="E28" s="18" t="s">
        <v>16</v>
      </c>
      <c r="F28" s="27">
        <v>3</v>
      </c>
      <c r="G28" s="18">
        <f t="shared" si="0"/>
        <v>3</v>
      </c>
      <c r="H28" s="27">
        <v>2</v>
      </c>
      <c r="I28" s="18">
        <f t="shared" si="1"/>
        <v>0</v>
      </c>
      <c r="J28" s="18">
        <f t="shared" si="2"/>
        <v>3</v>
      </c>
      <c r="K28" s="18">
        <f t="shared" si="3"/>
        <v>0</v>
      </c>
      <c r="M28" s="21"/>
      <c r="N28" s="53"/>
      <c r="O28" s="48"/>
      <c r="P28" s="48"/>
      <c r="Q28" s="46"/>
      <c r="R28" s="47"/>
      <c r="S28" s="48"/>
      <c r="T28" s="49"/>
    </row>
    <row r="29" spans="1:20" ht="12.75">
      <c r="A29" s="42" t="s">
        <v>8</v>
      </c>
      <c r="B29" s="4">
        <v>0.8645833333333334</v>
      </c>
      <c r="C29" s="35" t="s">
        <v>15</v>
      </c>
      <c r="D29" s="7" t="s">
        <v>26</v>
      </c>
      <c r="E29" s="18" t="s">
        <v>39</v>
      </c>
      <c r="F29" s="27">
        <v>0</v>
      </c>
      <c r="G29" s="18">
        <f t="shared" si="0"/>
        <v>1</v>
      </c>
      <c r="H29" s="27">
        <v>0</v>
      </c>
      <c r="I29" s="18">
        <f t="shared" si="1"/>
        <v>1</v>
      </c>
      <c r="J29" s="18">
        <f t="shared" si="2"/>
        <v>1</v>
      </c>
      <c r="K29" s="18">
        <f t="shared" si="3"/>
        <v>1</v>
      </c>
      <c r="M29" s="21"/>
      <c r="N29" s="53"/>
      <c r="O29" s="48"/>
      <c r="P29" s="48"/>
      <c r="Q29" s="46"/>
      <c r="R29" s="47"/>
      <c r="S29" s="48"/>
      <c r="T29" s="49"/>
    </row>
    <row r="30" spans="1:20" ht="12.75">
      <c r="A30" s="43">
        <v>39568</v>
      </c>
      <c r="B30" s="4">
        <v>0.8645833333333334</v>
      </c>
      <c r="C30" s="35" t="s">
        <v>15</v>
      </c>
      <c r="D30" s="5" t="s">
        <v>39</v>
      </c>
      <c r="E30" s="31" t="s">
        <v>26</v>
      </c>
      <c r="F30" s="27">
        <v>1</v>
      </c>
      <c r="G30" s="37">
        <f t="shared" si="0"/>
        <v>3</v>
      </c>
      <c r="H30" s="30">
        <v>0</v>
      </c>
      <c r="I30" s="37">
        <f t="shared" si="1"/>
        <v>0</v>
      </c>
      <c r="J30" s="38">
        <f t="shared" si="2"/>
        <v>3</v>
      </c>
      <c r="K30" s="38">
        <f t="shared" si="3"/>
        <v>0</v>
      </c>
      <c r="L30" s="25"/>
      <c r="M30" s="28"/>
      <c r="N30" s="54"/>
      <c r="O30" s="50"/>
      <c r="P30" s="50"/>
      <c r="Q30" s="47"/>
      <c r="R30" s="47"/>
      <c r="S30" s="50"/>
      <c r="T30" s="49"/>
    </row>
    <row r="31" spans="1:20" ht="12.75">
      <c r="A31" s="44">
        <v>39589</v>
      </c>
      <c r="B31" s="6">
        <v>0.8645833333333334</v>
      </c>
      <c r="C31" s="36" t="s">
        <v>11</v>
      </c>
      <c r="D31" s="5" t="s">
        <v>39</v>
      </c>
      <c r="E31" s="5" t="s">
        <v>19</v>
      </c>
      <c r="F31" s="18">
        <v>20</v>
      </c>
      <c r="G31" s="18">
        <f t="shared" si="0"/>
        <v>0</v>
      </c>
      <c r="H31" s="18">
        <v>30</v>
      </c>
      <c r="I31" s="18">
        <f t="shared" si="1"/>
        <v>3</v>
      </c>
      <c r="J31" s="31">
        <f t="shared" si="2"/>
        <v>0</v>
      </c>
      <c r="K31" s="31">
        <f t="shared" si="3"/>
        <v>3</v>
      </c>
      <c r="L31" s="25"/>
      <c r="M31" s="28"/>
      <c r="N31" s="54"/>
      <c r="O31" s="47"/>
      <c r="P31" s="47"/>
      <c r="Q31" s="47"/>
      <c r="R31" s="47"/>
      <c r="S31" s="50"/>
      <c r="T31" s="49"/>
    </row>
    <row r="32" spans="1:19" ht="12.75">
      <c r="A32" s="13"/>
      <c r="B32" s="15"/>
      <c r="C32" s="15"/>
      <c r="D32" s="14"/>
      <c r="E32" s="14"/>
      <c r="F32" s="22"/>
      <c r="G32" s="22"/>
      <c r="H32" s="22"/>
      <c r="I32" s="22"/>
      <c r="J32" s="20"/>
      <c r="K32" s="20"/>
      <c r="L32" s="25"/>
      <c r="M32" s="28"/>
      <c r="N32" s="28"/>
      <c r="O32" s="24"/>
      <c r="P32" s="20"/>
      <c r="Q32" s="25"/>
      <c r="R32" s="22"/>
      <c r="S32" s="28"/>
    </row>
    <row r="33" spans="1:19" ht="12.75">
      <c r="A33" s="13"/>
      <c r="B33" s="15"/>
      <c r="C33" s="15"/>
      <c r="D33" s="14"/>
      <c r="E33" s="14"/>
      <c r="F33" s="16"/>
      <c r="G33" s="16"/>
      <c r="H33" s="16"/>
      <c r="I33" s="22"/>
      <c r="J33" s="20"/>
      <c r="K33" s="20"/>
      <c r="L33" s="25"/>
      <c r="M33" s="24"/>
      <c r="N33" s="24"/>
      <c r="O33" s="24"/>
      <c r="P33" s="20"/>
      <c r="Q33" s="25"/>
      <c r="R33" s="22"/>
      <c r="S33" s="28"/>
    </row>
    <row r="34" spans="1:19" ht="12.75">
      <c r="A34" s="13"/>
      <c r="B34" s="15"/>
      <c r="C34" s="15"/>
      <c r="D34" s="14"/>
      <c r="E34" s="14"/>
      <c r="F34" s="16"/>
      <c r="G34" s="16"/>
      <c r="H34" s="16"/>
      <c r="I34" s="22"/>
      <c r="J34" s="20"/>
      <c r="K34" s="20"/>
      <c r="L34" s="25"/>
      <c r="M34" s="20"/>
      <c r="N34" s="20"/>
      <c r="O34" s="20"/>
      <c r="P34" s="20"/>
      <c r="Q34" s="25"/>
      <c r="R34" s="22"/>
      <c r="S34" s="28"/>
    </row>
    <row r="35" spans="1:19" ht="12.75">
      <c r="A35" s="13"/>
      <c r="B35" s="15"/>
      <c r="C35" s="15"/>
      <c r="D35" s="14"/>
      <c r="E35" s="14"/>
      <c r="F35" s="16"/>
      <c r="G35" s="16"/>
      <c r="H35" s="16"/>
      <c r="I35" s="22"/>
      <c r="J35" s="20"/>
      <c r="K35" s="20"/>
      <c r="L35" s="25"/>
      <c r="M35" s="20"/>
      <c r="N35" s="20"/>
      <c r="O35" s="20"/>
      <c r="P35" s="20"/>
      <c r="Q35" s="25"/>
      <c r="R35" s="22"/>
      <c r="S35" s="28"/>
    </row>
    <row r="36" spans="1:19" ht="12.75">
      <c r="A36" s="13"/>
      <c r="B36" s="15"/>
      <c r="C36" s="15"/>
      <c r="D36" s="14"/>
      <c r="E36" s="14"/>
      <c r="F36" s="16"/>
      <c r="G36" s="16"/>
      <c r="H36" s="16"/>
      <c r="I36" s="22"/>
      <c r="J36" s="20"/>
      <c r="K36" s="20"/>
      <c r="L36" s="25"/>
      <c r="M36" s="20"/>
      <c r="N36" s="20"/>
      <c r="O36" s="20"/>
      <c r="P36" s="20"/>
      <c r="Q36" s="25"/>
      <c r="R36" s="22"/>
      <c r="S36" s="24"/>
    </row>
    <row r="37" spans="1:19" ht="12.75">
      <c r="A37" s="13"/>
      <c r="B37" s="15"/>
      <c r="C37" s="15"/>
      <c r="D37" s="14"/>
      <c r="E37" s="14"/>
      <c r="F37" s="3"/>
      <c r="G37" s="16"/>
      <c r="H37" s="3"/>
      <c r="I37" s="22"/>
      <c r="J37" s="23"/>
      <c r="K37" s="23"/>
      <c r="M37" s="20"/>
      <c r="N37" s="20"/>
      <c r="O37" s="20"/>
      <c r="P37" s="20"/>
      <c r="Q37" s="17"/>
      <c r="R37" s="22"/>
      <c r="S37" s="24"/>
    </row>
    <row r="38" spans="1:19" ht="12.75">
      <c r="A38" s="13"/>
      <c r="B38" s="15"/>
      <c r="C38" s="15"/>
      <c r="D38" s="14"/>
      <c r="E38" s="14"/>
      <c r="F38" s="3"/>
      <c r="G38" s="16"/>
      <c r="H38" s="3"/>
      <c r="I38" s="16"/>
      <c r="J38" s="17"/>
      <c r="K38" s="17"/>
      <c r="M38" s="21"/>
      <c r="N38" s="21"/>
      <c r="O38" s="21"/>
      <c r="P38" s="21"/>
      <c r="Q38" s="17"/>
      <c r="R38" s="22"/>
      <c r="S38" s="21"/>
    </row>
    <row r="39" spans="1:21" ht="12.75">
      <c r="A39" s="20"/>
      <c r="B39" s="20"/>
      <c r="C39" s="20"/>
      <c r="D39" s="20"/>
      <c r="E39" s="20"/>
      <c r="F39" s="20"/>
      <c r="G39" s="20"/>
      <c r="H39" s="20"/>
      <c r="I39" s="20"/>
      <c r="J39" s="25"/>
      <c r="K39" s="25"/>
      <c r="L39" s="25"/>
      <c r="M39" s="28"/>
      <c r="N39" s="28"/>
      <c r="O39" s="25"/>
      <c r="P39" s="25"/>
      <c r="Q39" s="25"/>
      <c r="R39" s="20"/>
      <c r="S39" s="20"/>
      <c r="T39" s="25"/>
      <c r="U39" s="25"/>
    </row>
    <row r="40" spans="1:21" ht="12.75">
      <c r="A40" s="70"/>
      <c r="B40" s="71"/>
      <c r="C40" s="72"/>
      <c r="D40" s="72"/>
      <c r="E40" s="72"/>
      <c r="F40" s="22"/>
      <c r="G40" s="22"/>
      <c r="H40" s="22"/>
      <c r="I40" s="22"/>
      <c r="J40" s="20"/>
      <c r="K40" s="20"/>
      <c r="L40" s="25"/>
      <c r="M40" s="25"/>
      <c r="N40" s="25"/>
      <c r="O40" s="20"/>
      <c r="P40" s="25"/>
      <c r="Q40" s="25"/>
      <c r="R40" s="25"/>
      <c r="S40" s="25"/>
      <c r="T40" s="25"/>
      <c r="U40" s="25"/>
    </row>
    <row r="41" spans="1:21" ht="12.75">
      <c r="A41" s="25"/>
      <c r="B41" s="25"/>
      <c r="C41" s="2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0"/>
      <c r="S42" s="25"/>
      <c r="T42" s="25"/>
      <c r="U42" s="25"/>
    </row>
    <row r="43" spans="1:2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0"/>
      <c r="T43" s="25"/>
      <c r="U43" s="25"/>
    </row>
  </sheetData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37">
      <selection activeCell="E67" sqref="E67"/>
    </sheetView>
  </sheetViews>
  <sheetFormatPr defaultColWidth="9.140625" defaultRowHeight="12.75"/>
  <cols>
    <col min="1" max="1" width="9.421875" style="257" customWidth="1"/>
    <col min="2" max="3" width="24.8515625" style="257" customWidth="1"/>
    <col min="4" max="4" width="24.28125" style="257" customWidth="1"/>
    <col min="5" max="5" width="32.421875" style="257" customWidth="1"/>
    <col min="6" max="16384" width="9.140625" style="257" customWidth="1"/>
  </cols>
  <sheetData>
    <row r="1" spans="2:5" ht="12.75">
      <c r="B1" s="261" t="str">
        <f>B4</f>
        <v>Calciatore</v>
      </c>
      <c r="C1" s="261" t="str">
        <f>C4</f>
        <v>anno</v>
      </c>
      <c r="D1" s="261" t="str">
        <f>D4</f>
        <v>Squadra</v>
      </c>
      <c r="E1" s="261" t="str">
        <f>E4</f>
        <v>nazionalità</v>
      </c>
    </row>
    <row r="2" spans="2:5" ht="12.75">
      <c r="B2" s="264" t="s">
        <v>294</v>
      </c>
      <c r="C2" s="254" t="e">
        <f>VLOOKUP($B2,$A$5:$E$69,COLUMN(),0)</f>
        <v>#N/A</v>
      </c>
      <c r="D2" s="254" t="str">
        <f>VLOOKUP($B5,$B$5:$E$69,COLUMN(),0)</f>
        <v>Inglese</v>
      </c>
      <c r="E2" s="254" t="e">
        <f>VLOOKUP($B5,$B$5:$E$69,COLUMN(),0)</f>
        <v>#REF!</v>
      </c>
    </row>
    <row r="3" spans="2:5" ht="12.75">
      <c r="B3" s="436" t="s">
        <v>670</v>
      </c>
      <c r="C3" s="436"/>
      <c r="D3" s="436"/>
      <c r="E3" s="436"/>
    </row>
    <row r="4" spans="2:5" ht="12.75">
      <c r="B4" s="260" t="s">
        <v>669</v>
      </c>
      <c r="C4" s="260" t="s">
        <v>133</v>
      </c>
      <c r="D4" s="260" t="s">
        <v>36</v>
      </c>
      <c r="E4" s="260" t="s">
        <v>658</v>
      </c>
    </row>
    <row r="5" spans="1:5" s="256" customFormat="1" ht="15" customHeight="1">
      <c r="A5" s="255">
        <v>1956</v>
      </c>
      <c r="B5" s="262" t="s">
        <v>294</v>
      </c>
      <c r="C5" s="262">
        <f>A5</f>
        <v>1956</v>
      </c>
      <c r="D5" s="262" t="s">
        <v>417</v>
      </c>
      <c r="E5" s="262" t="s">
        <v>418</v>
      </c>
    </row>
    <row r="6" spans="1:5" s="256" customFormat="1" ht="15" customHeight="1">
      <c r="A6" s="255">
        <v>1957</v>
      </c>
      <c r="B6" s="262" t="s">
        <v>301</v>
      </c>
      <c r="C6" s="262">
        <f aca="true" t="shared" si="0" ref="C6:C69">A6</f>
        <v>1957</v>
      </c>
      <c r="D6" s="262" t="s">
        <v>419</v>
      </c>
      <c r="E6" s="262" t="s">
        <v>421</v>
      </c>
    </row>
    <row r="7" spans="1:5" s="256" customFormat="1" ht="15" customHeight="1">
      <c r="A7" s="255">
        <v>1958</v>
      </c>
      <c r="B7" s="262" t="s">
        <v>293</v>
      </c>
      <c r="C7" s="262">
        <f t="shared" si="0"/>
        <v>1958</v>
      </c>
      <c r="D7" s="262" t="s">
        <v>419</v>
      </c>
      <c r="E7" s="262" t="s">
        <v>420</v>
      </c>
    </row>
    <row r="8" spans="1:5" s="256" customFormat="1" ht="15" customHeight="1">
      <c r="A8" s="255">
        <v>1959</v>
      </c>
      <c r="B8" s="262" t="s">
        <v>292</v>
      </c>
      <c r="C8" s="262">
        <f t="shared" si="0"/>
        <v>1959</v>
      </c>
      <c r="D8" s="262" t="s">
        <v>419</v>
      </c>
      <c r="E8" s="262" t="s">
        <v>421</v>
      </c>
    </row>
    <row r="9" spans="1:5" s="256" customFormat="1" ht="15" customHeight="1">
      <c r="A9" s="255">
        <v>1960</v>
      </c>
      <c r="B9" s="262" t="s">
        <v>312</v>
      </c>
      <c r="C9" s="262">
        <f t="shared" si="0"/>
        <v>1960</v>
      </c>
      <c r="D9" s="262" t="s">
        <v>26</v>
      </c>
      <c r="E9" s="262" t="s">
        <v>422</v>
      </c>
    </row>
    <row r="10" spans="1:5" s="256" customFormat="1" ht="15" customHeight="1">
      <c r="A10" s="255">
        <v>1961</v>
      </c>
      <c r="B10" s="262" t="s">
        <v>423</v>
      </c>
      <c r="C10" s="262">
        <f t="shared" si="0"/>
        <v>1961</v>
      </c>
      <c r="D10" s="262" t="s">
        <v>60</v>
      </c>
      <c r="E10" s="262" t="s">
        <v>424</v>
      </c>
    </row>
    <row r="11" spans="1:5" s="256" customFormat="1" ht="15" customHeight="1">
      <c r="A11" s="255">
        <v>1962</v>
      </c>
      <c r="B11" s="262" t="s">
        <v>290</v>
      </c>
      <c r="C11" s="262">
        <f t="shared" si="0"/>
        <v>1962</v>
      </c>
      <c r="D11" s="262" t="s">
        <v>425</v>
      </c>
      <c r="E11" s="262" t="s">
        <v>426</v>
      </c>
    </row>
    <row r="12" spans="1:5" s="256" customFormat="1" ht="15" customHeight="1">
      <c r="A12" s="255">
        <v>1963</v>
      </c>
      <c r="B12" s="262" t="s">
        <v>288</v>
      </c>
      <c r="C12" s="262">
        <f t="shared" si="0"/>
        <v>1963</v>
      </c>
      <c r="D12" s="262" t="s">
        <v>289</v>
      </c>
      <c r="E12" s="262" t="s">
        <v>427</v>
      </c>
    </row>
    <row r="13" spans="1:5" s="256" customFormat="1" ht="15" customHeight="1">
      <c r="A13" s="255">
        <v>1964</v>
      </c>
      <c r="B13" s="262" t="s">
        <v>287</v>
      </c>
      <c r="C13" s="262">
        <f t="shared" si="0"/>
        <v>1964</v>
      </c>
      <c r="D13" s="262" t="s">
        <v>28</v>
      </c>
      <c r="E13" s="262" t="s">
        <v>428</v>
      </c>
    </row>
    <row r="14" spans="1:5" s="256" customFormat="1" ht="15" customHeight="1">
      <c r="A14" s="255">
        <v>1965</v>
      </c>
      <c r="B14" s="263" t="s">
        <v>286</v>
      </c>
      <c r="C14" s="262">
        <f t="shared" si="0"/>
        <v>1965</v>
      </c>
      <c r="D14" s="262" t="s">
        <v>23</v>
      </c>
      <c r="E14" s="262" t="s">
        <v>429</v>
      </c>
    </row>
    <row r="15" spans="1:5" s="256" customFormat="1" ht="15" customHeight="1">
      <c r="A15" s="255">
        <v>1966</v>
      </c>
      <c r="B15" s="262" t="s">
        <v>285</v>
      </c>
      <c r="C15" s="262">
        <f t="shared" si="0"/>
        <v>1966</v>
      </c>
      <c r="D15" s="262" t="s">
        <v>430</v>
      </c>
      <c r="E15" s="262" t="s">
        <v>418</v>
      </c>
    </row>
    <row r="16" spans="1:5" s="256" customFormat="1" ht="15" customHeight="1">
      <c r="A16" s="255">
        <v>1967</v>
      </c>
      <c r="B16" s="262" t="s">
        <v>431</v>
      </c>
      <c r="C16" s="262">
        <f t="shared" si="0"/>
        <v>1967</v>
      </c>
      <c r="D16" s="262" t="s">
        <v>432</v>
      </c>
      <c r="E16" s="262" t="s">
        <v>433</v>
      </c>
    </row>
    <row r="17" spans="1:5" s="256" customFormat="1" ht="15" customHeight="1">
      <c r="A17" s="255">
        <v>1968</v>
      </c>
      <c r="B17" s="262" t="s">
        <v>282</v>
      </c>
      <c r="C17" s="262">
        <f t="shared" si="0"/>
        <v>1968</v>
      </c>
      <c r="D17" s="262" t="s">
        <v>430</v>
      </c>
      <c r="E17" s="262" t="s">
        <v>418</v>
      </c>
    </row>
    <row r="18" spans="1:5" s="256" customFormat="1" ht="15" customHeight="1">
      <c r="A18" s="255">
        <v>1969</v>
      </c>
      <c r="B18" s="263" t="s">
        <v>281</v>
      </c>
      <c r="C18" s="262">
        <f t="shared" si="0"/>
        <v>1969</v>
      </c>
      <c r="D18" s="262" t="s">
        <v>25</v>
      </c>
      <c r="E18" s="262" t="s">
        <v>434</v>
      </c>
    </row>
    <row r="19" spans="1:5" s="256" customFormat="1" ht="15" customHeight="1">
      <c r="A19" s="255">
        <v>1970</v>
      </c>
      <c r="B19" s="262" t="s">
        <v>328</v>
      </c>
      <c r="C19" s="262">
        <f t="shared" si="0"/>
        <v>1970</v>
      </c>
      <c r="D19" s="262" t="s">
        <v>435</v>
      </c>
      <c r="E19" s="262" t="s">
        <v>436</v>
      </c>
    </row>
    <row r="20" spans="1:5" s="256" customFormat="1" ht="15" customHeight="1">
      <c r="A20" s="255">
        <v>1971</v>
      </c>
      <c r="B20" s="263" t="s">
        <v>448</v>
      </c>
      <c r="C20" s="262">
        <f t="shared" si="0"/>
        <v>1971</v>
      </c>
      <c r="D20" s="262" t="s">
        <v>280</v>
      </c>
      <c r="E20" s="262" t="s">
        <v>438</v>
      </c>
    </row>
    <row r="21" spans="1:5" s="256" customFormat="1" ht="15" customHeight="1">
      <c r="A21" s="255">
        <v>1972</v>
      </c>
      <c r="B21" s="263" t="s">
        <v>276</v>
      </c>
      <c r="C21" s="262">
        <f t="shared" si="0"/>
        <v>1972</v>
      </c>
      <c r="D21" s="262" t="s">
        <v>435</v>
      </c>
      <c r="E21" s="262" t="s">
        <v>436</v>
      </c>
    </row>
    <row r="22" spans="1:5" s="256" customFormat="1" ht="15" customHeight="1">
      <c r="A22" s="255">
        <v>1973</v>
      </c>
      <c r="B22" s="262" t="s">
        <v>437</v>
      </c>
      <c r="C22" s="262">
        <f t="shared" si="0"/>
        <v>1973</v>
      </c>
      <c r="D22" s="262" t="s">
        <v>26</v>
      </c>
      <c r="E22" s="262" t="s">
        <v>438</v>
      </c>
    </row>
    <row r="23" spans="1:5" s="256" customFormat="1" ht="15" customHeight="1">
      <c r="A23" s="255">
        <v>1974</v>
      </c>
      <c r="B23" s="262" t="s">
        <v>437</v>
      </c>
      <c r="C23" s="262">
        <f t="shared" si="0"/>
        <v>1974</v>
      </c>
      <c r="D23" s="262" t="s">
        <v>26</v>
      </c>
      <c r="E23" s="262" t="s">
        <v>438</v>
      </c>
    </row>
    <row r="24" spans="1:5" s="256" customFormat="1" ht="15" customHeight="1">
      <c r="A24" s="255">
        <v>1975</v>
      </c>
      <c r="B24" s="262" t="s">
        <v>277</v>
      </c>
      <c r="C24" s="262">
        <f t="shared" si="0"/>
        <v>1975</v>
      </c>
      <c r="D24" s="262" t="s">
        <v>278</v>
      </c>
      <c r="E24" s="262" t="s">
        <v>427</v>
      </c>
    </row>
    <row r="25" spans="1:5" s="256" customFormat="1" ht="15" customHeight="1">
      <c r="A25" s="255">
        <v>1976</v>
      </c>
      <c r="B25" s="262" t="s">
        <v>276</v>
      </c>
      <c r="C25" s="262">
        <f t="shared" si="0"/>
        <v>1976</v>
      </c>
      <c r="D25" s="262" t="s">
        <v>58</v>
      </c>
      <c r="E25" s="262" t="s">
        <v>436</v>
      </c>
    </row>
    <row r="26" spans="1:5" s="256" customFormat="1" ht="15" customHeight="1">
      <c r="A26" s="255">
        <v>1977</v>
      </c>
      <c r="B26" s="262" t="s">
        <v>275</v>
      </c>
      <c r="C26" s="262">
        <f t="shared" si="0"/>
        <v>1977</v>
      </c>
      <c r="D26" s="262" t="s">
        <v>439</v>
      </c>
      <c r="E26" s="262" t="s">
        <v>440</v>
      </c>
    </row>
    <row r="27" spans="1:5" s="256" customFormat="1" ht="15" customHeight="1">
      <c r="A27" s="255">
        <v>1978</v>
      </c>
      <c r="B27" s="262" t="s">
        <v>274</v>
      </c>
      <c r="C27" s="262">
        <f t="shared" si="0"/>
        <v>1978</v>
      </c>
      <c r="D27" s="262" t="s">
        <v>136</v>
      </c>
      <c r="E27" s="262" t="s">
        <v>418</v>
      </c>
    </row>
    <row r="28" spans="1:5" s="256" customFormat="1" ht="15" customHeight="1">
      <c r="A28" s="255">
        <v>1979</v>
      </c>
      <c r="B28" s="262" t="s">
        <v>274</v>
      </c>
      <c r="C28" s="262">
        <f t="shared" si="0"/>
        <v>1979</v>
      </c>
      <c r="D28" s="262" t="s">
        <v>136</v>
      </c>
      <c r="E28" s="262" t="s">
        <v>418</v>
      </c>
    </row>
    <row r="29" spans="1:5" s="256" customFormat="1" ht="15" customHeight="1">
      <c r="A29" s="255">
        <v>1980</v>
      </c>
      <c r="B29" s="262" t="s">
        <v>273</v>
      </c>
      <c r="C29" s="262">
        <f t="shared" si="0"/>
        <v>1980</v>
      </c>
      <c r="D29" s="262" t="s">
        <v>58</v>
      </c>
      <c r="E29" s="262" t="s">
        <v>436</v>
      </c>
    </row>
    <row r="30" spans="1:5" s="256" customFormat="1" ht="15" customHeight="1">
      <c r="A30" s="255">
        <v>1981</v>
      </c>
      <c r="B30" s="262" t="s">
        <v>273</v>
      </c>
      <c r="C30" s="262">
        <f t="shared" si="0"/>
        <v>1981</v>
      </c>
      <c r="D30" s="262" t="s">
        <v>58</v>
      </c>
      <c r="E30" s="262" t="s">
        <v>436</v>
      </c>
    </row>
    <row r="31" spans="1:5" s="256" customFormat="1" ht="15" customHeight="1">
      <c r="A31" s="255">
        <v>1982</v>
      </c>
      <c r="B31" s="263" t="s">
        <v>272</v>
      </c>
      <c r="C31" s="262">
        <f t="shared" si="0"/>
        <v>1982</v>
      </c>
      <c r="D31" s="262" t="s">
        <v>60</v>
      </c>
      <c r="E31" s="262" t="s">
        <v>434</v>
      </c>
    </row>
    <row r="32" spans="1:5" s="256" customFormat="1" ht="15" customHeight="1">
      <c r="A32" s="255">
        <v>1983</v>
      </c>
      <c r="B32" s="263" t="s">
        <v>271</v>
      </c>
      <c r="C32" s="262">
        <f t="shared" si="0"/>
        <v>1983</v>
      </c>
      <c r="D32" s="262" t="s">
        <v>60</v>
      </c>
      <c r="E32" s="262" t="s">
        <v>420</v>
      </c>
    </row>
    <row r="33" spans="1:5" s="256" customFormat="1" ht="15" customHeight="1">
      <c r="A33" s="255">
        <v>1984</v>
      </c>
      <c r="B33" s="262" t="s">
        <v>271</v>
      </c>
      <c r="C33" s="262">
        <f t="shared" si="0"/>
        <v>1984</v>
      </c>
      <c r="D33" s="262" t="s">
        <v>60</v>
      </c>
      <c r="E33" s="262" t="s">
        <v>420</v>
      </c>
    </row>
    <row r="34" spans="1:5" s="256" customFormat="1" ht="15" customHeight="1">
      <c r="A34" s="255">
        <v>1985</v>
      </c>
      <c r="B34" s="262" t="s">
        <v>271</v>
      </c>
      <c r="C34" s="262">
        <f t="shared" si="0"/>
        <v>1985</v>
      </c>
      <c r="D34" s="262" t="s">
        <v>60</v>
      </c>
      <c r="E34" s="262" t="s">
        <v>420</v>
      </c>
    </row>
    <row r="35" spans="1:5" s="256" customFormat="1" ht="15" customHeight="1">
      <c r="A35" s="255">
        <v>1986</v>
      </c>
      <c r="B35" s="262" t="s">
        <v>270</v>
      </c>
      <c r="C35" s="262">
        <f t="shared" si="0"/>
        <v>1986</v>
      </c>
      <c r="D35" s="262" t="s">
        <v>278</v>
      </c>
      <c r="E35" s="262" t="s">
        <v>427</v>
      </c>
    </row>
    <row r="36" spans="1:5" s="256" customFormat="1" ht="15" customHeight="1">
      <c r="A36" s="255">
        <v>1987</v>
      </c>
      <c r="B36" s="262" t="s">
        <v>269</v>
      </c>
      <c r="C36" s="262">
        <f t="shared" si="0"/>
        <v>1987</v>
      </c>
      <c r="D36" s="262" t="s">
        <v>25</v>
      </c>
      <c r="E36" s="262" t="s">
        <v>438</v>
      </c>
    </row>
    <row r="37" spans="1:5" s="256" customFormat="1" ht="15" customHeight="1">
      <c r="A37" s="255">
        <v>1988</v>
      </c>
      <c r="B37" s="262" t="s">
        <v>268</v>
      </c>
      <c r="C37" s="262">
        <f t="shared" si="0"/>
        <v>1988</v>
      </c>
      <c r="D37" s="262" t="s">
        <v>25</v>
      </c>
      <c r="E37" s="262" t="s">
        <v>438</v>
      </c>
    </row>
    <row r="38" spans="1:5" s="256" customFormat="1" ht="15" customHeight="1">
      <c r="A38" s="255">
        <v>1989</v>
      </c>
      <c r="B38" s="262" t="s">
        <v>268</v>
      </c>
      <c r="C38" s="262">
        <f t="shared" si="0"/>
        <v>1989</v>
      </c>
      <c r="D38" s="262" t="s">
        <v>25</v>
      </c>
      <c r="E38" s="262" t="s">
        <v>438</v>
      </c>
    </row>
    <row r="39" spans="1:5" s="256" customFormat="1" ht="15" customHeight="1">
      <c r="A39" s="255">
        <v>1990</v>
      </c>
      <c r="B39" s="262" t="s">
        <v>358</v>
      </c>
      <c r="C39" s="262">
        <f t="shared" si="0"/>
        <v>1990</v>
      </c>
      <c r="D39" s="262" t="s">
        <v>31</v>
      </c>
      <c r="E39" s="262" t="s">
        <v>436</v>
      </c>
    </row>
    <row r="40" spans="1:5" s="256" customFormat="1" ht="15" customHeight="1">
      <c r="A40" s="255">
        <v>1991</v>
      </c>
      <c r="B40" s="262" t="s">
        <v>361</v>
      </c>
      <c r="C40" s="262">
        <f t="shared" si="0"/>
        <v>1991</v>
      </c>
      <c r="D40" s="262" t="s">
        <v>25</v>
      </c>
      <c r="E40" s="262" t="s">
        <v>420</v>
      </c>
    </row>
    <row r="41" spans="1:5" s="256" customFormat="1" ht="15" customHeight="1">
      <c r="A41" s="255">
        <v>1992</v>
      </c>
      <c r="B41" s="262" t="s">
        <v>268</v>
      </c>
      <c r="C41" s="262">
        <f t="shared" si="0"/>
        <v>1992</v>
      </c>
      <c r="D41" s="262" t="s">
        <v>25</v>
      </c>
      <c r="E41" s="262" t="s">
        <v>438</v>
      </c>
    </row>
    <row r="42" spans="1:5" s="256" customFormat="1" ht="15" customHeight="1">
      <c r="A42" s="255">
        <v>1993</v>
      </c>
      <c r="B42" s="262" t="s">
        <v>267</v>
      </c>
      <c r="C42" s="262">
        <f t="shared" si="0"/>
        <v>1993</v>
      </c>
      <c r="D42" s="262" t="s">
        <v>60</v>
      </c>
      <c r="E42" s="262" t="s">
        <v>434</v>
      </c>
    </row>
    <row r="43" spans="1:5" s="256" customFormat="1" ht="15" customHeight="1">
      <c r="A43" s="255">
        <v>1994</v>
      </c>
      <c r="B43" s="262" t="s">
        <v>441</v>
      </c>
      <c r="C43" s="262">
        <f t="shared" si="0"/>
        <v>1994</v>
      </c>
      <c r="D43" s="262" t="s">
        <v>26</v>
      </c>
      <c r="E43" s="262" t="s">
        <v>442</v>
      </c>
    </row>
    <row r="44" spans="1:5" s="256" customFormat="1" ht="15" customHeight="1">
      <c r="A44" s="255">
        <v>1995</v>
      </c>
      <c r="B44" s="262" t="s">
        <v>265</v>
      </c>
      <c r="C44" s="262">
        <f t="shared" si="0"/>
        <v>1995</v>
      </c>
      <c r="D44" s="262" t="s">
        <v>25</v>
      </c>
      <c r="E44" s="262" t="s">
        <v>443</v>
      </c>
    </row>
    <row r="45" spans="1:5" s="256" customFormat="1" ht="15" customHeight="1">
      <c r="A45" s="255">
        <v>1996</v>
      </c>
      <c r="B45" s="262" t="s">
        <v>264</v>
      </c>
      <c r="C45" s="262">
        <f t="shared" si="0"/>
        <v>1996</v>
      </c>
      <c r="D45" s="262" t="s">
        <v>67</v>
      </c>
      <c r="E45" s="262" t="s">
        <v>436</v>
      </c>
    </row>
    <row r="46" spans="1:5" s="256" customFormat="1" ht="15" customHeight="1">
      <c r="A46" s="255">
        <v>1997</v>
      </c>
      <c r="B46" s="262" t="s">
        <v>169</v>
      </c>
      <c r="C46" s="262">
        <f t="shared" si="0"/>
        <v>1997</v>
      </c>
      <c r="D46" s="262" t="s">
        <v>31</v>
      </c>
      <c r="E46" s="262" t="s">
        <v>444</v>
      </c>
    </row>
    <row r="47" spans="1:5" s="256" customFormat="1" ht="15" customHeight="1">
      <c r="A47" s="255">
        <v>1998</v>
      </c>
      <c r="B47" s="262" t="s">
        <v>263</v>
      </c>
      <c r="C47" s="262">
        <f t="shared" si="0"/>
        <v>1998</v>
      </c>
      <c r="D47" s="262" t="s">
        <v>60</v>
      </c>
      <c r="E47" s="262" t="s">
        <v>420</v>
      </c>
    </row>
    <row r="48" spans="1:5" s="256" customFormat="1" ht="15" customHeight="1">
      <c r="A48" s="255">
        <v>1999</v>
      </c>
      <c r="B48" s="262" t="s">
        <v>262</v>
      </c>
      <c r="C48" s="262">
        <f t="shared" si="0"/>
        <v>1999</v>
      </c>
      <c r="D48" s="262" t="s">
        <v>26</v>
      </c>
      <c r="E48" s="262" t="s">
        <v>444</v>
      </c>
    </row>
    <row r="49" spans="1:5" s="256" customFormat="1" ht="15" customHeight="1">
      <c r="A49" s="255">
        <v>2000</v>
      </c>
      <c r="B49" s="262" t="s">
        <v>261</v>
      </c>
      <c r="C49" s="262">
        <f t="shared" si="0"/>
        <v>2000</v>
      </c>
      <c r="D49" s="262" t="s">
        <v>22</v>
      </c>
      <c r="E49" s="262" t="s">
        <v>429</v>
      </c>
    </row>
    <row r="50" spans="1:5" s="256" customFormat="1" ht="15" customHeight="1">
      <c r="A50" s="255">
        <v>2001</v>
      </c>
      <c r="B50" s="262" t="s">
        <v>260</v>
      </c>
      <c r="C50" s="262">
        <f t="shared" si="0"/>
        <v>2001</v>
      </c>
      <c r="D50" s="262" t="s">
        <v>16</v>
      </c>
      <c r="E50" s="262" t="s">
        <v>418</v>
      </c>
    </row>
    <row r="51" spans="1:5" s="256" customFormat="1" ht="15" customHeight="1">
      <c r="A51" s="255">
        <v>2002</v>
      </c>
      <c r="B51" s="262" t="s">
        <v>169</v>
      </c>
      <c r="C51" s="262">
        <f t="shared" si="0"/>
        <v>2002</v>
      </c>
      <c r="D51" s="262" t="s">
        <v>22</v>
      </c>
      <c r="E51" s="262" t="s">
        <v>444</v>
      </c>
    </row>
    <row r="52" spans="1:5" s="256" customFormat="1" ht="15" customHeight="1">
      <c r="A52" s="255">
        <v>2003</v>
      </c>
      <c r="B52" s="262" t="s">
        <v>445</v>
      </c>
      <c r="C52" s="262">
        <f t="shared" si="0"/>
        <v>2003</v>
      </c>
      <c r="D52" s="262" t="s">
        <v>60</v>
      </c>
      <c r="E52" s="262" t="s">
        <v>446</v>
      </c>
    </row>
    <row r="53" spans="1:5" s="256" customFormat="1" ht="15" customHeight="1">
      <c r="A53" s="255">
        <v>2004</v>
      </c>
      <c r="B53" s="262" t="s">
        <v>258</v>
      </c>
      <c r="C53" s="262">
        <f t="shared" si="0"/>
        <v>2004</v>
      </c>
      <c r="D53" s="262" t="s">
        <v>25</v>
      </c>
      <c r="E53" s="262" t="s">
        <v>447</v>
      </c>
    </row>
    <row r="54" spans="1:5" s="256" customFormat="1" ht="15" customHeight="1">
      <c r="A54" s="255">
        <v>2005</v>
      </c>
      <c r="B54" s="262" t="s">
        <v>257</v>
      </c>
      <c r="C54" s="262">
        <f t="shared" si="0"/>
        <v>2005</v>
      </c>
      <c r="D54" s="262" t="s">
        <v>26</v>
      </c>
      <c r="E54" s="262" t="s">
        <v>444</v>
      </c>
    </row>
    <row r="55" spans="1:5" s="256" customFormat="1" ht="15" customHeight="1">
      <c r="A55" s="255">
        <v>2006</v>
      </c>
      <c r="B55" s="262" t="s">
        <v>256</v>
      </c>
      <c r="C55" s="262">
        <f t="shared" si="0"/>
        <v>2006</v>
      </c>
      <c r="D55" s="262" t="s">
        <v>22</v>
      </c>
      <c r="E55" s="262" t="s">
        <v>434</v>
      </c>
    </row>
    <row r="56" spans="1:5" s="256" customFormat="1" ht="15" customHeight="1">
      <c r="A56" s="255">
        <v>2007</v>
      </c>
      <c r="B56" s="262" t="s">
        <v>255</v>
      </c>
      <c r="C56" s="262">
        <f t="shared" si="0"/>
        <v>2007</v>
      </c>
      <c r="D56" s="262" t="s">
        <v>25</v>
      </c>
      <c r="E56" s="262" t="s">
        <v>444</v>
      </c>
    </row>
    <row r="57" spans="1:5" s="256" customFormat="1" ht="15" customHeight="1">
      <c r="A57" s="255">
        <v>2008</v>
      </c>
      <c r="B57" s="262" t="s">
        <v>252</v>
      </c>
      <c r="C57" s="262">
        <f t="shared" si="0"/>
        <v>2008</v>
      </c>
      <c r="D57" s="262" t="s">
        <v>28</v>
      </c>
      <c r="E57" s="262" t="s">
        <v>429</v>
      </c>
    </row>
    <row r="58" spans="1:5" s="256" customFormat="1" ht="15" customHeight="1">
      <c r="A58" s="255">
        <v>2009</v>
      </c>
      <c r="B58" s="262" t="s">
        <v>253</v>
      </c>
      <c r="C58" s="262">
        <f t="shared" si="0"/>
        <v>2009</v>
      </c>
      <c r="D58" s="262" t="s">
        <v>26</v>
      </c>
      <c r="E58" s="262" t="s">
        <v>254</v>
      </c>
    </row>
    <row r="59" spans="1:5" s="256" customFormat="1" ht="15" customHeight="1">
      <c r="A59" s="255">
        <v>2010</v>
      </c>
      <c r="B59" s="262" t="s">
        <v>253</v>
      </c>
      <c r="C59" s="262">
        <f t="shared" si="0"/>
        <v>2010</v>
      </c>
      <c r="D59" s="262" t="s">
        <v>26</v>
      </c>
      <c r="E59" s="262" t="s">
        <v>254</v>
      </c>
    </row>
    <row r="60" spans="1:5" s="256" customFormat="1" ht="15" customHeight="1">
      <c r="A60" s="255">
        <v>2011</v>
      </c>
      <c r="B60" s="262" t="s">
        <v>253</v>
      </c>
      <c r="C60" s="262">
        <f t="shared" si="0"/>
        <v>2011</v>
      </c>
      <c r="D60" s="262" t="s">
        <v>26</v>
      </c>
      <c r="E60" s="262" t="s">
        <v>254</v>
      </c>
    </row>
    <row r="61" spans="1:5" s="256" customFormat="1" ht="15" customHeight="1">
      <c r="A61" s="255">
        <v>2012</v>
      </c>
      <c r="B61" s="262" t="s">
        <v>253</v>
      </c>
      <c r="C61" s="262">
        <f t="shared" si="0"/>
        <v>2012</v>
      </c>
      <c r="D61" s="262" t="s">
        <v>26</v>
      </c>
      <c r="E61" s="262" t="s">
        <v>254</v>
      </c>
    </row>
    <row r="62" spans="1:5" s="256" customFormat="1" ht="15" customHeight="1">
      <c r="A62" s="255">
        <v>2013</v>
      </c>
      <c r="B62" s="262" t="s">
        <v>252</v>
      </c>
      <c r="C62" s="262">
        <f t="shared" si="0"/>
        <v>2013</v>
      </c>
      <c r="D62" s="262" t="s">
        <v>22</v>
      </c>
      <c r="E62" s="262" t="s">
        <v>429</v>
      </c>
    </row>
    <row r="63" spans="1:5" s="256" customFormat="1" ht="15" customHeight="1">
      <c r="A63" s="255">
        <v>2014</v>
      </c>
      <c r="B63" s="262" t="s">
        <v>252</v>
      </c>
      <c r="C63" s="262">
        <f t="shared" si="0"/>
        <v>2014</v>
      </c>
      <c r="D63" s="262" t="s">
        <v>22</v>
      </c>
      <c r="E63" s="262" t="s">
        <v>429</v>
      </c>
    </row>
    <row r="64" spans="1:5" s="256" customFormat="1" ht="15" customHeight="1">
      <c r="A64" s="255">
        <v>2015</v>
      </c>
      <c r="B64" s="262" t="s">
        <v>253</v>
      </c>
      <c r="C64" s="262">
        <f t="shared" si="0"/>
        <v>2015</v>
      </c>
      <c r="D64" s="262" t="s">
        <v>26</v>
      </c>
      <c r="E64" s="262" t="s">
        <v>254</v>
      </c>
    </row>
    <row r="65" spans="1:5" s="256" customFormat="1" ht="15" customHeight="1">
      <c r="A65" s="255">
        <v>2016</v>
      </c>
      <c r="B65" s="262" t="s">
        <v>252</v>
      </c>
      <c r="C65" s="262">
        <f t="shared" si="0"/>
        <v>2016</v>
      </c>
      <c r="D65" s="262" t="s">
        <v>22</v>
      </c>
      <c r="E65" s="262" t="s">
        <v>429</v>
      </c>
    </row>
    <row r="66" spans="1:5" s="256" customFormat="1" ht="15" customHeight="1">
      <c r="A66" s="255">
        <v>2017</v>
      </c>
      <c r="B66" s="262" t="s">
        <v>252</v>
      </c>
      <c r="C66" s="262">
        <f t="shared" si="0"/>
        <v>2017</v>
      </c>
      <c r="D66" s="262" t="s">
        <v>22</v>
      </c>
      <c r="E66" s="262" t="s">
        <v>429</v>
      </c>
    </row>
    <row r="67" spans="1:5" s="256" customFormat="1" ht="12.75">
      <c r="A67" s="255">
        <v>2018</v>
      </c>
      <c r="B67" s="262" t="s">
        <v>740</v>
      </c>
      <c r="C67" s="262">
        <f t="shared" si="0"/>
        <v>2018</v>
      </c>
      <c r="D67" s="262" t="s">
        <v>22</v>
      </c>
      <c r="E67" s="262" t="s">
        <v>668</v>
      </c>
    </row>
    <row r="68" spans="1:5" ht="12.75">
      <c r="A68" s="255">
        <v>2019</v>
      </c>
      <c r="B68" s="262" t="s">
        <v>563</v>
      </c>
      <c r="C68" s="262">
        <f t="shared" si="0"/>
        <v>2019</v>
      </c>
      <c r="D68" s="262" t="s">
        <v>563</v>
      </c>
      <c r="E68" s="262" t="s">
        <v>563</v>
      </c>
    </row>
    <row r="69" spans="1:5" ht="12.75">
      <c r="A69" s="255">
        <v>2020</v>
      </c>
      <c r="B69" s="262" t="s">
        <v>563</v>
      </c>
      <c r="C69" s="262">
        <f t="shared" si="0"/>
        <v>2020</v>
      </c>
      <c r="D69" s="262" t="s">
        <v>563</v>
      </c>
      <c r="E69" s="262" t="s">
        <v>563</v>
      </c>
    </row>
  </sheetData>
  <mergeCells count="1">
    <mergeCell ref="B3:E3"/>
  </mergeCells>
  <dataValidations count="1">
    <dataValidation type="list" allowBlank="1" showInputMessage="1" showErrorMessage="1" sqref="B2">
      <formula1>$B$5:$B$69</formula1>
    </dataValidation>
  </dataValidation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L133"/>
  <sheetViews>
    <sheetView workbookViewId="0" topLeftCell="A1">
      <selection activeCell="A1" sqref="A1:C1"/>
    </sheetView>
  </sheetViews>
  <sheetFormatPr defaultColWidth="9.140625" defaultRowHeight="12.75"/>
  <cols>
    <col min="1" max="1" width="5.28125" style="0" customWidth="1"/>
    <col min="2" max="2" width="16.57421875" style="0" customWidth="1"/>
    <col min="3" max="3" width="5.7109375" style="0" customWidth="1"/>
    <col min="4" max="4" width="8.28125" style="0" customWidth="1"/>
    <col min="5" max="5" width="21.00390625" style="0" customWidth="1"/>
    <col min="6" max="6" width="5.7109375" style="0" customWidth="1"/>
    <col min="7" max="7" width="3.140625" style="0" customWidth="1"/>
    <col min="8" max="8" width="1.8515625" style="0" customWidth="1"/>
    <col min="9" max="9" width="15.00390625" style="0" customWidth="1"/>
    <col min="10" max="10" width="18.140625" style="0" customWidth="1"/>
    <col min="11" max="11" width="3.28125" style="0" customWidth="1"/>
    <col min="12" max="12" width="1.57421875" style="0" customWidth="1"/>
    <col min="13" max="13" width="10.57421875" style="0" customWidth="1"/>
    <col min="14" max="14" width="6.140625" style="0" customWidth="1"/>
    <col min="15" max="15" width="3.8515625" style="0" customWidth="1"/>
    <col min="16" max="16" width="14.57421875" style="0" customWidth="1"/>
    <col min="17" max="17" width="11.421875" style="0" customWidth="1"/>
  </cols>
  <sheetData>
    <row r="1" spans="1:90" ht="12.75">
      <c r="A1" s="366" t="s">
        <v>168</v>
      </c>
      <c r="B1" s="366"/>
      <c r="C1" s="366"/>
      <c r="D1" s="114"/>
      <c r="E1" s="114"/>
      <c r="F1" s="114"/>
      <c r="G1" s="114"/>
      <c r="H1" s="114"/>
      <c r="I1" s="112"/>
      <c r="J1" s="112"/>
      <c r="K1" s="112"/>
      <c r="L1" s="112"/>
      <c r="M1" s="112"/>
      <c r="N1" s="112"/>
      <c r="O1" s="112"/>
      <c r="P1" s="112"/>
      <c r="Q1" s="112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</row>
    <row r="2" spans="1:90" ht="13.5" thickBot="1">
      <c r="A2" s="365" t="s">
        <v>215</v>
      </c>
      <c r="B2" s="365"/>
      <c r="C2" s="123" t="s">
        <v>13</v>
      </c>
      <c r="D2" s="115"/>
      <c r="E2" s="124" t="s">
        <v>51</v>
      </c>
      <c r="F2" s="195" t="s">
        <v>13</v>
      </c>
      <c r="G2" s="125"/>
      <c r="H2" s="125"/>
      <c r="I2" s="195" t="s">
        <v>52</v>
      </c>
      <c r="J2" s="195" t="s">
        <v>13</v>
      </c>
      <c r="K2" s="112"/>
      <c r="L2" s="112"/>
      <c r="M2" s="126" t="s">
        <v>142</v>
      </c>
      <c r="N2" s="126" t="s">
        <v>13</v>
      </c>
      <c r="O2" s="112"/>
      <c r="P2" s="126" t="s">
        <v>11</v>
      </c>
      <c r="Q2" s="126" t="s">
        <v>13</v>
      </c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</row>
    <row r="3" spans="1:90" ht="12.75" customHeight="1">
      <c r="A3" s="355" t="s">
        <v>164</v>
      </c>
      <c r="B3" s="127"/>
      <c r="C3" s="196"/>
      <c r="D3" s="121"/>
      <c r="E3" s="128"/>
      <c r="F3" s="124"/>
      <c r="G3" s="121"/>
      <c r="H3" s="121"/>
      <c r="I3" s="129"/>
      <c r="J3" s="129"/>
      <c r="K3" s="112"/>
      <c r="L3" s="112"/>
      <c r="M3" s="129"/>
      <c r="N3" s="129"/>
      <c r="O3" s="112"/>
      <c r="P3" s="129"/>
      <c r="Q3" s="129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</row>
    <row r="4" spans="1:90" ht="12.75">
      <c r="A4" s="359"/>
      <c r="B4" s="130"/>
      <c r="C4" s="197"/>
      <c r="D4" s="121"/>
      <c r="E4" s="131"/>
      <c r="F4" s="132"/>
      <c r="G4" s="121"/>
      <c r="H4" s="121"/>
      <c r="I4" s="133"/>
      <c r="J4" s="129"/>
      <c r="K4" s="112"/>
      <c r="L4" s="112"/>
      <c r="M4" s="133"/>
      <c r="N4" s="129"/>
      <c r="O4" s="112"/>
      <c r="P4" s="129"/>
      <c r="Q4" s="129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</row>
    <row r="5" spans="1:90" ht="12.75">
      <c r="A5" s="359"/>
      <c r="B5" s="134"/>
      <c r="C5" s="197"/>
      <c r="D5" s="121"/>
      <c r="E5" s="121"/>
      <c r="F5" s="121"/>
      <c r="G5" s="121"/>
      <c r="H5" s="121"/>
      <c r="I5" s="112"/>
      <c r="J5" s="112"/>
      <c r="K5" s="112"/>
      <c r="L5" s="112"/>
      <c r="M5" s="112"/>
      <c r="N5" s="112"/>
      <c r="O5" s="112"/>
      <c r="P5" s="119" t="s">
        <v>216</v>
      </c>
      <c r="Q5" s="135">
        <v>43246</v>
      </c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</row>
    <row r="6" spans="1:90" ht="13.5" thickBot="1">
      <c r="A6" s="360"/>
      <c r="B6" s="136"/>
      <c r="C6" s="198"/>
      <c r="D6" s="121"/>
      <c r="E6" s="128"/>
      <c r="F6" s="124"/>
      <c r="G6" s="121"/>
      <c r="H6" s="121"/>
      <c r="I6" s="129"/>
      <c r="J6" s="129"/>
      <c r="K6" s="112"/>
      <c r="L6" s="112"/>
      <c r="M6" s="129"/>
      <c r="N6" s="129"/>
      <c r="O6" s="112"/>
      <c r="P6" s="118" t="s">
        <v>34</v>
      </c>
      <c r="Q6" s="112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</row>
    <row r="7" spans="1:90" ht="13.5" customHeight="1" thickBot="1">
      <c r="A7" s="355" t="s">
        <v>165</v>
      </c>
      <c r="B7" s="137"/>
      <c r="C7" s="196"/>
      <c r="D7" s="138"/>
      <c r="E7" s="131"/>
      <c r="F7" s="124"/>
      <c r="G7" s="138"/>
      <c r="H7" s="138"/>
      <c r="I7" s="133"/>
      <c r="J7" s="129"/>
      <c r="K7" s="112"/>
      <c r="L7" s="112"/>
      <c r="M7" s="133"/>
      <c r="N7" s="129"/>
      <c r="O7" s="112"/>
      <c r="P7" s="112"/>
      <c r="Q7" s="112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</row>
    <row r="8" spans="1:90" ht="15" thickBot="1">
      <c r="A8" s="359"/>
      <c r="B8" s="130"/>
      <c r="C8" s="197"/>
      <c r="D8" s="138"/>
      <c r="E8" s="138"/>
      <c r="F8" s="138"/>
      <c r="G8" s="138"/>
      <c r="H8" s="138"/>
      <c r="I8" s="112"/>
      <c r="J8" s="112"/>
      <c r="K8" s="112"/>
      <c r="L8" s="112"/>
      <c r="M8" s="112"/>
      <c r="N8" s="112"/>
      <c r="O8" s="112"/>
      <c r="P8" s="441" t="s">
        <v>170</v>
      </c>
      <c r="Q8" s="442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</row>
    <row r="9" spans="1:90" ht="14.25">
      <c r="A9" s="359"/>
      <c r="B9" s="130"/>
      <c r="C9" s="197"/>
      <c r="D9" s="138"/>
      <c r="E9" s="131"/>
      <c r="F9" s="139"/>
      <c r="G9" s="140"/>
      <c r="H9" s="138"/>
      <c r="I9" s="129"/>
      <c r="J9" s="129"/>
      <c r="K9" s="112"/>
      <c r="L9" s="112"/>
      <c r="M9" s="112"/>
      <c r="N9" s="112"/>
      <c r="O9" s="112"/>
      <c r="P9" s="141" t="s">
        <v>211</v>
      </c>
      <c r="Q9" s="199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</row>
    <row r="10" spans="1:90" ht="15" thickBot="1">
      <c r="A10" s="360"/>
      <c r="B10" s="142"/>
      <c r="C10" s="200"/>
      <c r="D10" s="138"/>
      <c r="E10" s="128"/>
      <c r="F10" s="124"/>
      <c r="G10" s="138"/>
      <c r="H10" s="138"/>
      <c r="I10" s="133"/>
      <c r="J10" s="129"/>
      <c r="K10" s="112"/>
      <c r="L10" s="112"/>
      <c r="M10" s="112"/>
      <c r="N10" s="112"/>
      <c r="O10" s="112"/>
      <c r="P10" s="143" t="s">
        <v>51</v>
      </c>
      <c r="Q10" s="20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</row>
    <row r="11" spans="1:90" ht="14.25" customHeight="1">
      <c r="A11" s="355" t="s">
        <v>166</v>
      </c>
      <c r="B11" s="127"/>
      <c r="C11" s="196"/>
      <c r="D11" s="144"/>
      <c r="E11" s="144"/>
      <c r="F11" s="144"/>
      <c r="G11" s="144"/>
      <c r="H11" s="144"/>
      <c r="I11" s="112"/>
      <c r="J11" s="112"/>
      <c r="K11" s="112"/>
      <c r="L11" s="112"/>
      <c r="M11" s="112"/>
      <c r="N11" s="112"/>
      <c r="O11" s="112"/>
      <c r="P11" s="143" t="s">
        <v>52</v>
      </c>
      <c r="Q11" s="20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</row>
    <row r="12" spans="1:90" ht="14.25">
      <c r="A12" s="359"/>
      <c r="B12" s="134"/>
      <c r="C12" s="197"/>
      <c r="D12" s="144"/>
      <c r="E12" s="131"/>
      <c r="F12" s="124"/>
      <c r="G12" s="144"/>
      <c r="H12" s="144"/>
      <c r="I12" s="129"/>
      <c r="J12" s="129"/>
      <c r="K12" s="112"/>
      <c r="L12" s="112"/>
      <c r="M12" s="112"/>
      <c r="N12" s="112"/>
      <c r="O12" s="112"/>
      <c r="P12" s="143" t="s">
        <v>142</v>
      </c>
      <c r="Q12" s="20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</row>
    <row r="13" spans="1:90" ht="14.25">
      <c r="A13" s="359"/>
      <c r="B13" s="134"/>
      <c r="C13" s="197"/>
      <c r="D13" s="144"/>
      <c r="E13" s="128"/>
      <c r="F13" s="124"/>
      <c r="G13" s="144"/>
      <c r="H13" s="144"/>
      <c r="I13" s="202"/>
      <c r="J13" s="203"/>
      <c r="K13" s="119"/>
      <c r="L13" s="204"/>
      <c r="M13" s="112"/>
      <c r="N13" s="112"/>
      <c r="O13" s="112"/>
      <c r="P13" s="143" t="s">
        <v>11</v>
      </c>
      <c r="Q13" s="20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</row>
    <row r="14" spans="1:90" ht="15.75" thickBot="1">
      <c r="A14" s="360"/>
      <c r="B14" s="136"/>
      <c r="C14" s="200"/>
      <c r="D14" s="144"/>
      <c r="E14" s="144"/>
      <c r="F14" s="144"/>
      <c r="G14" s="144"/>
      <c r="H14" s="144"/>
      <c r="I14" s="112"/>
      <c r="J14" s="112"/>
      <c r="K14" s="112"/>
      <c r="L14" s="112"/>
      <c r="M14" s="112"/>
      <c r="N14" s="112"/>
      <c r="O14" s="112"/>
      <c r="P14" s="205" t="s">
        <v>45</v>
      </c>
      <c r="Q14" s="206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</row>
    <row r="15" spans="1:90" ht="14.25" customHeight="1">
      <c r="A15" s="355" t="s">
        <v>167</v>
      </c>
      <c r="B15" s="127"/>
      <c r="C15" s="196"/>
      <c r="D15" s="145"/>
      <c r="E15" s="131"/>
      <c r="F15" s="139"/>
      <c r="G15" s="140"/>
      <c r="H15" s="145"/>
      <c r="I15" s="112"/>
      <c r="J15" s="112"/>
      <c r="K15" s="112"/>
      <c r="L15" s="112"/>
      <c r="M15" s="112"/>
      <c r="N15" s="112"/>
      <c r="O15" s="112"/>
      <c r="P15" s="113" t="s">
        <v>56</v>
      </c>
      <c r="Q15" s="207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</row>
    <row r="16" spans="1:90" ht="12.75">
      <c r="A16" s="356"/>
      <c r="B16" s="134"/>
      <c r="C16" s="197"/>
      <c r="D16" s="145"/>
      <c r="E16" s="128"/>
      <c r="F16" s="124"/>
      <c r="G16" s="145"/>
      <c r="H16" s="145"/>
      <c r="I16" s="112"/>
      <c r="J16" s="112"/>
      <c r="K16" s="112"/>
      <c r="L16" s="112"/>
      <c r="M16" s="112"/>
      <c r="N16" s="112"/>
      <c r="O16" s="112"/>
      <c r="P16" s="112"/>
      <c r="Q16" s="112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</row>
    <row r="17" spans="1:90" ht="12.75">
      <c r="A17" s="356"/>
      <c r="B17" s="134"/>
      <c r="C17" s="197"/>
      <c r="D17" s="145"/>
      <c r="E17" s="145"/>
      <c r="F17" s="145"/>
      <c r="G17" s="145"/>
      <c r="H17" s="145"/>
      <c r="I17" s="112"/>
      <c r="J17" s="114"/>
      <c r="K17" s="112"/>
      <c r="L17" s="112"/>
      <c r="M17" s="112"/>
      <c r="N17" s="112"/>
      <c r="O17" s="112"/>
      <c r="P17" s="112"/>
      <c r="Q17" s="112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</row>
    <row r="18" spans="1:90" ht="13.5" thickBot="1">
      <c r="A18" s="357"/>
      <c r="B18" s="136"/>
      <c r="C18" s="200"/>
      <c r="D18" s="145"/>
      <c r="E18" s="131"/>
      <c r="F18" s="124"/>
      <c r="G18" s="145"/>
      <c r="H18" s="145"/>
      <c r="I18" s="112"/>
      <c r="J18" s="114"/>
      <c r="K18" s="112"/>
      <c r="L18" s="112"/>
      <c r="M18" s="112"/>
      <c r="N18" s="112"/>
      <c r="O18" s="112"/>
      <c r="P18" s="112"/>
      <c r="Q18" s="112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</row>
    <row r="19" spans="1:90" ht="12.75" customHeight="1">
      <c r="A19" s="355" t="s">
        <v>37</v>
      </c>
      <c r="B19" s="146"/>
      <c r="C19" s="208"/>
      <c r="D19" s="147"/>
      <c r="E19" s="128"/>
      <c r="F19" s="124"/>
      <c r="G19" s="147"/>
      <c r="H19" s="147"/>
      <c r="I19" s="112"/>
      <c r="J19" s="112"/>
      <c r="K19" s="112"/>
      <c r="L19" s="112"/>
      <c r="M19" s="112"/>
      <c r="N19" s="112"/>
      <c r="O19" s="112"/>
      <c r="P19" s="112"/>
      <c r="Q19" s="112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</row>
    <row r="20" spans="1:90" ht="12.75">
      <c r="A20" s="356"/>
      <c r="B20" s="148"/>
      <c r="C20" s="209"/>
      <c r="D20" s="149"/>
      <c r="E20" s="149"/>
      <c r="F20" s="149"/>
      <c r="G20" s="149"/>
      <c r="H20" s="149"/>
      <c r="I20" s="112"/>
      <c r="J20" s="112"/>
      <c r="K20" s="112"/>
      <c r="L20" s="112"/>
      <c r="M20" s="112"/>
      <c r="N20" s="112"/>
      <c r="O20" s="112"/>
      <c r="P20" s="112"/>
      <c r="Q20" s="112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</row>
    <row r="21" spans="1:90" ht="12.75">
      <c r="A21" s="356"/>
      <c r="B21" s="148"/>
      <c r="C21" s="209"/>
      <c r="D21" s="149"/>
      <c r="E21" s="128"/>
      <c r="F21" s="124"/>
      <c r="G21" s="149"/>
      <c r="H21" s="149"/>
      <c r="I21" s="112"/>
      <c r="J21" s="112"/>
      <c r="K21" s="112"/>
      <c r="L21" s="112"/>
      <c r="M21" s="112"/>
      <c r="N21" s="112"/>
      <c r="O21" s="112"/>
      <c r="P21" s="112"/>
      <c r="Q21" s="112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</row>
    <row r="22" spans="1:90" ht="13.5" thickBot="1">
      <c r="A22" s="357"/>
      <c r="B22" s="150"/>
      <c r="C22" s="210"/>
      <c r="D22" s="149"/>
      <c r="E22" s="131"/>
      <c r="F22" s="124"/>
      <c r="G22" s="149"/>
      <c r="H22" s="149"/>
      <c r="I22" s="112"/>
      <c r="J22" s="112"/>
      <c r="K22" s="112"/>
      <c r="L22" s="112"/>
      <c r="M22" s="112"/>
      <c r="N22" s="112"/>
      <c r="O22" s="112"/>
      <c r="P22" s="112"/>
      <c r="Q22" s="112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</row>
    <row r="23" spans="1:90" ht="12.75" customHeight="1">
      <c r="A23" s="355" t="s">
        <v>38</v>
      </c>
      <c r="B23" s="146"/>
      <c r="C23" s="208"/>
      <c r="D23" s="151"/>
      <c r="E23" s="151"/>
      <c r="F23" s="151"/>
      <c r="G23" s="151"/>
      <c r="H23" s="151"/>
      <c r="I23" s="112"/>
      <c r="J23" s="112"/>
      <c r="K23" s="112"/>
      <c r="L23" s="112"/>
      <c r="M23" s="112"/>
      <c r="N23" s="112"/>
      <c r="O23" s="112"/>
      <c r="P23" s="112"/>
      <c r="Q23" s="112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</row>
    <row r="24" spans="1:90" ht="12.75">
      <c r="A24" s="356"/>
      <c r="B24" s="148"/>
      <c r="C24" s="209"/>
      <c r="D24" s="151"/>
      <c r="E24" s="131"/>
      <c r="F24" s="124"/>
      <c r="G24" s="151"/>
      <c r="H24" s="151"/>
      <c r="I24" s="112"/>
      <c r="J24" s="112"/>
      <c r="K24" s="112"/>
      <c r="L24" s="112"/>
      <c r="M24" s="112"/>
      <c r="N24" s="112"/>
      <c r="O24" s="112"/>
      <c r="P24" s="112"/>
      <c r="Q24" s="112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</row>
    <row r="25" spans="1:90" ht="12.75">
      <c r="A25" s="356"/>
      <c r="B25" s="148"/>
      <c r="C25" s="209"/>
      <c r="D25" s="151"/>
      <c r="E25" s="128"/>
      <c r="F25" s="124"/>
      <c r="G25" s="151"/>
      <c r="H25" s="151"/>
      <c r="I25" s="112"/>
      <c r="J25" s="112"/>
      <c r="K25" s="112"/>
      <c r="L25" s="112"/>
      <c r="M25" s="112"/>
      <c r="N25" s="112"/>
      <c r="O25" s="112"/>
      <c r="P25" s="112"/>
      <c r="Q25" s="112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</row>
    <row r="26" spans="1:90" ht="13.5" thickBot="1">
      <c r="A26" s="357"/>
      <c r="B26" s="150"/>
      <c r="C26" s="210"/>
      <c r="D26" s="151"/>
      <c r="E26" s="151"/>
      <c r="F26" s="151"/>
      <c r="G26" s="151"/>
      <c r="H26" s="151"/>
      <c r="I26" s="112"/>
      <c r="J26" s="112"/>
      <c r="K26" s="112"/>
      <c r="L26" s="112"/>
      <c r="M26" s="112"/>
      <c r="N26" s="112"/>
      <c r="O26" s="112"/>
      <c r="P26" s="112"/>
      <c r="Q26" s="112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</row>
    <row r="27" spans="1:90" ht="12.75" customHeight="1">
      <c r="A27" s="355" t="s">
        <v>41</v>
      </c>
      <c r="B27" s="146"/>
      <c r="C27" s="208"/>
      <c r="D27" s="152"/>
      <c r="E27" s="438" t="s">
        <v>217</v>
      </c>
      <c r="F27" s="440"/>
      <c r="G27" s="152"/>
      <c r="H27" s="152"/>
      <c r="I27" s="112"/>
      <c r="J27" s="112"/>
      <c r="K27" s="112"/>
      <c r="L27" s="112"/>
      <c r="M27" s="112"/>
      <c r="N27" s="112"/>
      <c r="O27" s="112"/>
      <c r="P27" s="112"/>
      <c r="Q27" s="112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</row>
    <row r="28" spans="1:90" ht="12.75">
      <c r="A28" s="356"/>
      <c r="B28" s="148"/>
      <c r="C28" s="209"/>
      <c r="D28" s="152"/>
      <c r="E28" s="439"/>
      <c r="F28" s="437"/>
      <c r="G28" s="152"/>
      <c r="H28" s="152"/>
      <c r="I28" s="112"/>
      <c r="J28" s="112"/>
      <c r="K28" s="112"/>
      <c r="L28" s="112"/>
      <c r="M28" s="112"/>
      <c r="N28" s="112"/>
      <c r="O28" s="112"/>
      <c r="P28" s="112"/>
      <c r="Q28" s="112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</row>
    <row r="29" spans="1:90" ht="12.75">
      <c r="A29" s="356"/>
      <c r="B29" s="148"/>
      <c r="C29" s="209"/>
      <c r="D29" s="152"/>
      <c r="E29" s="439"/>
      <c r="F29" s="437"/>
      <c r="G29" s="152"/>
      <c r="H29" s="152"/>
      <c r="I29" s="112"/>
      <c r="J29" s="112"/>
      <c r="K29" s="112"/>
      <c r="L29" s="112"/>
      <c r="M29" s="112"/>
      <c r="N29" s="112"/>
      <c r="O29" s="112"/>
      <c r="P29" s="112"/>
      <c r="Q29" s="112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</row>
    <row r="30" spans="1:90" ht="13.5" thickBot="1">
      <c r="A30" s="357"/>
      <c r="B30" s="150"/>
      <c r="C30" s="210"/>
      <c r="D30" s="152"/>
      <c r="E30" s="439"/>
      <c r="F30" s="437"/>
      <c r="G30" s="152"/>
      <c r="H30" s="152"/>
      <c r="I30" s="112"/>
      <c r="J30" s="112"/>
      <c r="K30" s="112"/>
      <c r="L30" s="112"/>
      <c r="M30" s="112"/>
      <c r="N30" s="112"/>
      <c r="O30" s="112"/>
      <c r="P30" s="112"/>
      <c r="Q30" s="112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</row>
    <row r="31" spans="1:90" ht="12.75" customHeight="1">
      <c r="A31" s="355" t="s">
        <v>40</v>
      </c>
      <c r="B31" s="146"/>
      <c r="C31" s="208"/>
      <c r="D31" s="115"/>
      <c r="E31" s="439"/>
      <c r="F31" s="437"/>
      <c r="G31" s="115"/>
      <c r="H31" s="115"/>
      <c r="I31" s="112"/>
      <c r="J31" s="112"/>
      <c r="K31" s="112"/>
      <c r="L31" s="112"/>
      <c r="M31" s="112"/>
      <c r="N31" s="112"/>
      <c r="O31" s="112"/>
      <c r="P31" s="112"/>
      <c r="Q31" s="112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</row>
    <row r="32" spans="1:90" ht="12.75">
      <c r="A32" s="356"/>
      <c r="B32" s="148"/>
      <c r="C32" s="209"/>
      <c r="D32" s="115"/>
      <c r="E32" s="439"/>
      <c r="F32" s="437"/>
      <c r="G32" s="115"/>
      <c r="H32" s="115"/>
      <c r="I32" s="112"/>
      <c r="J32" s="112"/>
      <c r="K32" s="112"/>
      <c r="L32" s="112"/>
      <c r="M32" s="112"/>
      <c r="N32" s="112"/>
      <c r="O32" s="112"/>
      <c r="P32" s="112"/>
      <c r="Q32" s="112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</row>
    <row r="33" spans="1:90" ht="12.75">
      <c r="A33" s="356"/>
      <c r="B33" s="148"/>
      <c r="C33" s="209"/>
      <c r="D33" s="115"/>
      <c r="E33" s="439"/>
      <c r="F33" s="437"/>
      <c r="G33" s="115"/>
      <c r="H33" s="115"/>
      <c r="I33" s="112"/>
      <c r="J33" s="112"/>
      <c r="K33" s="112"/>
      <c r="L33" s="112"/>
      <c r="M33" s="112"/>
      <c r="N33" s="112"/>
      <c r="O33" s="112"/>
      <c r="P33" s="112"/>
      <c r="Q33" s="112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</row>
    <row r="34" spans="1:90" ht="12.75">
      <c r="A34" s="356"/>
      <c r="B34" s="123"/>
      <c r="C34" s="194"/>
      <c r="D34" s="115"/>
      <c r="E34" s="439"/>
      <c r="F34" s="437"/>
      <c r="G34" s="115"/>
      <c r="H34" s="115"/>
      <c r="I34" s="112"/>
      <c r="J34" s="112"/>
      <c r="K34" s="112"/>
      <c r="L34" s="112"/>
      <c r="M34" s="112"/>
      <c r="N34" s="112"/>
      <c r="O34" s="112"/>
      <c r="P34" s="112"/>
      <c r="Q34" s="112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</row>
    <row r="35" spans="1:90" ht="12.75">
      <c r="A35" s="371" t="s">
        <v>218</v>
      </c>
      <c r="B35" s="437"/>
      <c r="C35" s="212"/>
      <c r="D35" s="181"/>
      <c r="E35" s="439"/>
      <c r="F35" s="437"/>
      <c r="G35" s="114"/>
      <c r="H35" s="115"/>
      <c r="I35" s="120"/>
      <c r="J35" s="112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</row>
    <row r="36" spans="1:90" ht="12.75">
      <c r="A36" s="181"/>
      <c r="B36" s="181"/>
      <c r="C36" s="181"/>
      <c r="D36" s="181"/>
      <c r="E36" s="181"/>
      <c r="F36" s="211"/>
      <c r="G36" s="114"/>
      <c r="H36" s="112"/>
      <c r="I36" s="120" t="s">
        <v>8</v>
      </c>
      <c r="J36" s="112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</row>
    <row r="37" spans="1:90" ht="12.75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</row>
    <row r="38" spans="1:90" ht="12.75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</row>
    <row r="39" spans="1:90" ht="12.7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</row>
    <row r="40" spans="1:90" ht="12.75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</row>
    <row r="41" spans="1:90" ht="12.7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</row>
    <row r="42" spans="1:90" ht="12.7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</row>
    <row r="43" spans="1:90" ht="12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</row>
    <row r="44" spans="1:90" ht="12.75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</row>
    <row r="45" spans="1:90" ht="12.7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</row>
    <row r="46" spans="1:90" ht="12.7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</row>
    <row r="47" spans="1:75" ht="12.7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</row>
    <row r="48" spans="1:75" ht="12.7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</row>
    <row r="49" spans="1:75" ht="12.7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</row>
    <row r="50" spans="1:75" ht="12.75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</row>
    <row r="51" spans="1:75" ht="12.75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</row>
    <row r="52" spans="1:75" ht="12.75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</row>
    <row r="53" spans="1:75" ht="12.75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</row>
    <row r="54" spans="1:75" ht="12.7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</row>
    <row r="55" spans="1:75" ht="12.75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</row>
    <row r="56" spans="1:75" ht="12.7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</row>
    <row r="57" spans="1:75" ht="12.75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</row>
    <row r="58" spans="1:75" ht="12.75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</row>
    <row r="59" spans="1:75" ht="12.75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</row>
    <row r="60" spans="1:75" ht="12.75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</row>
    <row r="61" spans="1:75" ht="12.75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</row>
    <row r="62" spans="1:75" ht="12.75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</row>
    <row r="63" spans="1:75" ht="12.7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</row>
    <row r="64" spans="1:75" ht="12.7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</row>
    <row r="65" spans="1:75" ht="12.7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</row>
    <row r="66" spans="1:75" ht="12.7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</row>
    <row r="67" spans="1:75" ht="12.7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</row>
    <row r="68" spans="1:75" ht="12.7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</row>
    <row r="69" spans="1:75" ht="12.7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</row>
    <row r="70" spans="1:75" ht="12.7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</row>
    <row r="71" spans="1:75" ht="12.7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</row>
    <row r="72" spans="1:75" ht="12.7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</row>
    <row r="73" spans="1:75" ht="12.7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</row>
    <row r="74" spans="1:75" ht="12.7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</row>
    <row r="75" spans="1:75" ht="12.7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</row>
    <row r="76" spans="1:75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</row>
    <row r="77" spans="1:75" ht="12.7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</row>
    <row r="78" spans="1:75" ht="12.75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</row>
    <row r="79" spans="1:75" ht="12.75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</row>
    <row r="80" spans="1:75" ht="12.7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</row>
    <row r="81" spans="1:75" ht="12.75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</row>
    <row r="82" spans="1:75" ht="12.75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1"/>
    </row>
    <row r="83" spans="1:75" ht="12.75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</row>
    <row r="84" spans="1:75" ht="12.75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</row>
    <row r="85" spans="1:75" ht="12.75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</row>
    <row r="86" spans="1:75" ht="12.75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</row>
    <row r="87" spans="1:75" ht="12.75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</row>
    <row r="88" spans="1:75" ht="12.7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</row>
    <row r="89" spans="1:75" ht="12.75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</row>
    <row r="90" spans="1:75" ht="12.75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</row>
    <row r="91" spans="1:75" ht="12.75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</row>
    <row r="92" spans="1:75" ht="12.7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</row>
    <row r="93" spans="1:75" ht="12.75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</row>
    <row r="94" spans="1:75" ht="12.7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</row>
    <row r="95" spans="1:75" ht="12.7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</row>
    <row r="96" spans="1:75" ht="12.75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</row>
    <row r="97" spans="1:75" ht="12.75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</row>
    <row r="98" spans="1:75" ht="12.75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</row>
    <row r="99" spans="1:75" ht="12.7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</row>
    <row r="100" spans="1:75" ht="12.75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</row>
    <row r="101" spans="1:75" ht="12.75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1"/>
    </row>
    <row r="102" spans="1:75" ht="12.75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1"/>
    </row>
    <row r="103" spans="1:75" ht="12.75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</row>
    <row r="104" spans="1:75" ht="12.7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1"/>
    </row>
    <row r="105" spans="1:75" ht="12.7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1"/>
    </row>
    <row r="106" spans="1:75" ht="12.7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81"/>
      <c r="BW106" s="181"/>
    </row>
    <row r="107" spans="1:75" ht="12.7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81"/>
      <c r="BN107" s="181"/>
      <c r="BO107" s="181"/>
      <c r="BP107" s="181"/>
      <c r="BQ107" s="181"/>
      <c r="BR107" s="181"/>
      <c r="BS107" s="181"/>
      <c r="BT107" s="181"/>
      <c r="BU107" s="181"/>
      <c r="BV107" s="181"/>
      <c r="BW107" s="181"/>
    </row>
    <row r="108" spans="1:75" ht="12.7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81"/>
      <c r="BW108" s="181"/>
    </row>
    <row r="109" spans="1:75" ht="12.7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  <c r="BV109" s="181"/>
      <c r="BW109" s="181"/>
    </row>
    <row r="110" spans="1:75" ht="12.7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</row>
    <row r="111" spans="1:75" ht="12.7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81"/>
      <c r="BW111" s="181"/>
    </row>
    <row r="112" spans="1:75" ht="12.7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</row>
    <row r="113" spans="1:75" ht="12.7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</row>
    <row r="114" spans="1:75" ht="12.7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1"/>
    </row>
    <row r="115" spans="1:75" ht="12.7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1"/>
    </row>
    <row r="116" spans="1:75" ht="12.7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81"/>
      <c r="BW116" s="181"/>
    </row>
    <row r="117" spans="1:75" ht="12.7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1"/>
      <c r="BI117" s="181"/>
      <c r="BJ117" s="181"/>
      <c r="BK117" s="181"/>
      <c r="BL117" s="181"/>
      <c r="BM117" s="181"/>
      <c r="BN117" s="181"/>
      <c r="BO117" s="181"/>
      <c r="BP117" s="181"/>
      <c r="BQ117" s="181"/>
      <c r="BR117" s="181"/>
      <c r="BS117" s="181"/>
      <c r="BT117" s="181"/>
      <c r="BU117" s="181"/>
      <c r="BV117" s="181"/>
      <c r="BW117" s="181"/>
    </row>
    <row r="118" spans="1:75" ht="12.75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</row>
    <row r="119" spans="1:75" ht="12.7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</row>
    <row r="120" spans="1:75" ht="12.75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  <c r="AS120" s="181"/>
      <c r="AT120" s="181"/>
      <c r="AU120" s="181"/>
      <c r="AV120" s="181"/>
      <c r="AW120" s="181"/>
      <c r="AX120" s="181"/>
      <c r="AY120" s="181"/>
      <c r="AZ120" s="181"/>
      <c r="BA120" s="181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1"/>
    </row>
    <row r="121" spans="1:75" ht="12.7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181"/>
      <c r="BH121" s="181"/>
      <c r="BI121" s="181"/>
      <c r="BJ121" s="181"/>
      <c r="BK121" s="181"/>
      <c r="BL121" s="181"/>
      <c r="BM121" s="181"/>
      <c r="BN121" s="181"/>
      <c r="BO121" s="181"/>
      <c r="BP121" s="181"/>
      <c r="BQ121" s="181"/>
      <c r="BR121" s="181"/>
      <c r="BS121" s="181"/>
      <c r="BT121" s="181"/>
      <c r="BU121" s="181"/>
      <c r="BV121" s="181"/>
      <c r="BW121" s="181"/>
    </row>
    <row r="122" spans="1:75" ht="12.75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81"/>
      <c r="BE122" s="181"/>
      <c r="BF122" s="181"/>
      <c r="BG122" s="181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1"/>
      <c r="BS122" s="181"/>
      <c r="BT122" s="181"/>
      <c r="BU122" s="181"/>
      <c r="BV122" s="181"/>
      <c r="BW122" s="181"/>
    </row>
    <row r="123" spans="1:75" ht="12.75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181"/>
      <c r="BC123" s="181"/>
      <c r="BD123" s="181"/>
      <c r="BE123" s="181"/>
      <c r="BF123" s="181"/>
      <c r="BG123" s="181"/>
      <c r="BH123" s="181"/>
      <c r="BI123" s="181"/>
      <c r="BJ123" s="181"/>
      <c r="BK123" s="181"/>
      <c r="BL123" s="181"/>
      <c r="BM123" s="181"/>
      <c r="BN123" s="181"/>
      <c r="BO123" s="181"/>
      <c r="BP123" s="181"/>
      <c r="BQ123" s="181"/>
      <c r="BR123" s="181"/>
      <c r="BS123" s="181"/>
      <c r="BT123" s="181"/>
      <c r="BU123" s="181"/>
      <c r="BV123" s="181"/>
      <c r="BW123" s="181"/>
    </row>
    <row r="124" spans="1:75" ht="12.75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81"/>
      <c r="BW124" s="181"/>
    </row>
    <row r="125" spans="1:75" ht="12.75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1"/>
    </row>
    <row r="126" spans="1:75" ht="12.75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181"/>
      <c r="BQ126" s="181"/>
      <c r="BR126" s="181"/>
      <c r="BS126" s="181"/>
      <c r="BT126" s="181"/>
      <c r="BU126" s="181"/>
      <c r="BV126" s="181"/>
      <c r="BW126" s="181"/>
    </row>
    <row r="127" spans="1:75" ht="12.75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/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1"/>
    </row>
    <row r="128" spans="1:75" ht="12.75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1"/>
      <c r="BV128" s="181"/>
      <c r="BW128" s="181"/>
    </row>
    <row r="129" spans="1:75" ht="12.75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1"/>
      <c r="BE129" s="181"/>
      <c r="BF129" s="181"/>
      <c r="BG129" s="181"/>
      <c r="BH129" s="181"/>
      <c r="BI129" s="181"/>
      <c r="BJ129" s="181"/>
      <c r="BK129" s="181"/>
      <c r="BL129" s="181"/>
      <c r="BM129" s="181"/>
      <c r="BN129" s="181"/>
      <c r="BO129" s="181"/>
      <c r="BP129" s="181"/>
      <c r="BQ129" s="181"/>
      <c r="BR129" s="181"/>
      <c r="BS129" s="181"/>
      <c r="BT129" s="181"/>
      <c r="BU129" s="181"/>
      <c r="BV129" s="181"/>
      <c r="BW129" s="181"/>
    </row>
    <row r="130" spans="1:75" ht="12.75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81"/>
      <c r="BE130" s="181"/>
      <c r="BF130" s="181"/>
      <c r="BG130" s="181"/>
      <c r="BH130" s="181"/>
      <c r="BI130" s="181"/>
      <c r="BJ130" s="181"/>
      <c r="BK130" s="181"/>
      <c r="BL130" s="181"/>
      <c r="BM130" s="181"/>
      <c r="BN130" s="181"/>
      <c r="BO130" s="181"/>
      <c r="BP130" s="181"/>
      <c r="BQ130" s="181"/>
      <c r="BR130" s="181"/>
      <c r="BS130" s="181"/>
      <c r="BT130" s="181"/>
      <c r="BU130" s="181"/>
      <c r="BV130" s="181"/>
      <c r="BW130" s="181"/>
    </row>
    <row r="131" spans="1:75" ht="12.75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1"/>
      <c r="BF131" s="181"/>
      <c r="BG131" s="181"/>
      <c r="BH131" s="181"/>
      <c r="BI131" s="181"/>
      <c r="BJ131" s="181"/>
      <c r="BK131" s="181"/>
      <c r="BL131" s="181"/>
      <c r="BM131" s="181"/>
      <c r="BN131" s="181"/>
      <c r="BO131" s="181"/>
      <c r="BP131" s="181"/>
      <c r="BQ131" s="181"/>
      <c r="BR131" s="181"/>
      <c r="BS131" s="181"/>
      <c r="BT131" s="181"/>
      <c r="BU131" s="181"/>
      <c r="BV131" s="181"/>
      <c r="BW131" s="181"/>
    </row>
    <row r="132" spans="1:75" ht="12.75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  <c r="BB132" s="181"/>
      <c r="BC132" s="181"/>
      <c r="BD132" s="181"/>
      <c r="BE132" s="181"/>
      <c r="BF132" s="181"/>
      <c r="BG132" s="181"/>
      <c r="BH132" s="181"/>
      <c r="BI132" s="181"/>
      <c r="BJ132" s="181"/>
      <c r="BK132" s="181"/>
      <c r="BL132" s="181"/>
      <c r="BM132" s="181"/>
      <c r="BN132" s="181"/>
      <c r="BO132" s="181"/>
      <c r="BP132" s="181"/>
      <c r="BQ132" s="181"/>
      <c r="BR132" s="181"/>
      <c r="BS132" s="181"/>
      <c r="BT132" s="181"/>
      <c r="BU132" s="181"/>
      <c r="BV132" s="181"/>
      <c r="BW132" s="181"/>
    </row>
    <row r="133" spans="1:75" ht="12.75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/>
      <c r="BE133" s="181"/>
      <c r="BF133" s="181"/>
      <c r="BG133" s="181"/>
      <c r="BH133" s="181"/>
      <c r="BI133" s="181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81"/>
      <c r="BV133" s="181"/>
      <c r="BW133" s="181"/>
    </row>
  </sheetData>
  <mergeCells count="14">
    <mergeCell ref="A1:C1"/>
    <mergeCell ref="A2:B2"/>
    <mergeCell ref="A3:A6"/>
    <mergeCell ref="A7:A10"/>
    <mergeCell ref="P8:Q8"/>
    <mergeCell ref="A11:A14"/>
    <mergeCell ref="A15:A18"/>
    <mergeCell ref="A19:A22"/>
    <mergeCell ref="A35:B35"/>
    <mergeCell ref="E27:E35"/>
    <mergeCell ref="F27:F35"/>
    <mergeCell ref="A23:A26"/>
    <mergeCell ref="A27:A30"/>
    <mergeCell ref="A31:A34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68"/>
  <sheetViews>
    <sheetView workbookViewId="0" topLeftCell="A1">
      <selection activeCell="C36" sqref="C36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0.00390625" style="0" customWidth="1"/>
    <col min="4" max="4" width="9.28125" style="0" customWidth="1"/>
    <col min="5" max="5" width="34.140625" style="0" customWidth="1"/>
    <col min="6" max="6" width="8.7109375" style="0" customWidth="1"/>
  </cols>
  <sheetData>
    <row r="3" spans="4:5" ht="12.75">
      <c r="D3" t="s">
        <v>133</v>
      </c>
      <c r="E3" t="s">
        <v>141</v>
      </c>
    </row>
    <row r="4" spans="1:5" ht="15">
      <c r="A4" s="85">
        <v>1</v>
      </c>
      <c r="B4" s="86" t="s">
        <v>72</v>
      </c>
      <c r="C4" s="86">
        <v>1</v>
      </c>
      <c r="D4" s="86">
        <v>1956</v>
      </c>
      <c r="E4" s="86" t="s">
        <v>22</v>
      </c>
    </row>
    <row r="5" spans="1:5" ht="15">
      <c r="A5" s="85">
        <f>A4+1</f>
        <v>2</v>
      </c>
      <c r="B5" s="86" t="s">
        <v>73</v>
      </c>
      <c r="C5" s="86">
        <f>C4+1</f>
        <v>2</v>
      </c>
      <c r="D5" s="86">
        <v>1957</v>
      </c>
      <c r="E5" s="86" t="s">
        <v>22</v>
      </c>
    </row>
    <row r="6" spans="1:5" ht="15">
      <c r="A6" s="85">
        <f aca="true" t="shared" si="0" ref="A6:A64">A5+1</f>
        <v>3</v>
      </c>
      <c r="B6" s="86" t="s">
        <v>74</v>
      </c>
      <c r="C6" s="86">
        <f aca="true" t="shared" si="1" ref="C6:C65">C5+1</f>
        <v>3</v>
      </c>
      <c r="D6" s="86">
        <v>1958</v>
      </c>
      <c r="E6" s="86" t="s">
        <v>22</v>
      </c>
    </row>
    <row r="7" spans="1:5" ht="15">
      <c r="A7" s="85">
        <f t="shared" si="0"/>
        <v>4</v>
      </c>
      <c r="B7" s="86" t="s">
        <v>75</v>
      </c>
      <c r="C7" s="86">
        <f t="shared" si="1"/>
        <v>4</v>
      </c>
      <c r="D7" s="86">
        <v>1959</v>
      </c>
      <c r="E7" s="86" t="s">
        <v>22</v>
      </c>
    </row>
    <row r="8" spans="1:5" ht="15">
      <c r="A8" s="85">
        <f t="shared" si="0"/>
        <v>5</v>
      </c>
      <c r="B8" s="86" t="s">
        <v>76</v>
      </c>
      <c r="C8" s="86">
        <f t="shared" si="1"/>
        <v>5</v>
      </c>
      <c r="D8" s="86">
        <v>1960</v>
      </c>
      <c r="E8" s="86" t="s">
        <v>22</v>
      </c>
    </row>
    <row r="9" spans="1:5" ht="15">
      <c r="A9" s="85">
        <f t="shared" si="0"/>
        <v>6</v>
      </c>
      <c r="B9" s="86" t="s">
        <v>77</v>
      </c>
      <c r="C9" s="86">
        <f t="shared" si="1"/>
        <v>6</v>
      </c>
      <c r="D9" s="86">
        <v>1966</v>
      </c>
      <c r="E9" s="86" t="s">
        <v>22</v>
      </c>
    </row>
    <row r="10" spans="1:5" ht="15">
      <c r="A10" s="85">
        <f t="shared" si="0"/>
        <v>7</v>
      </c>
      <c r="B10" s="86" t="s">
        <v>78</v>
      </c>
      <c r="C10" s="86">
        <f t="shared" si="1"/>
        <v>7</v>
      </c>
      <c r="D10" s="86">
        <v>1998</v>
      </c>
      <c r="E10" s="86" t="s">
        <v>22</v>
      </c>
    </row>
    <row r="11" spans="1:5" ht="15">
      <c r="A11" s="85">
        <f t="shared" si="0"/>
        <v>8</v>
      </c>
      <c r="B11" s="86" t="s">
        <v>79</v>
      </c>
      <c r="C11" s="86">
        <f t="shared" si="1"/>
        <v>8</v>
      </c>
      <c r="D11" s="86">
        <v>2000</v>
      </c>
      <c r="E11" s="86" t="s">
        <v>22</v>
      </c>
    </row>
    <row r="12" spans="1:5" ht="15">
      <c r="A12" s="85">
        <f t="shared" si="0"/>
        <v>9</v>
      </c>
      <c r="B12" s="86" t="s">
        <v>80</v>
      </c>
      <c r="C12" s="86">
        <f t="shared" si="1"/>
        <v>9</v>
      </c>
      <c r="D12" s="86">
        <v>2002</v>
      </c>
      <c r="E12" s="86" t="s">
        <v>22</v>
      </c>
    </row>
    <row r="13" spans="1:5" ht="15">
      <c r="A13" s="85">
        <f t="shared" si="0"/>
        <v>10</v>
      </c>
      <c r="B13" s="86" t="s">
        <v>81</v>
      </c>
      <c r="C13" s="86">
        <f t="shared" si="1"/>
        <v>10</v>
      </c>
      <c r="D13" s="86">
        <v>2014</v>
      </c>
      <c r="E13" s="86" t="s">
        <v>22</v>
      </c>
    </row>
    <row r="14" spans="1:5" ht="15">
      <c r="A14" s="85">
        <f t="shared" si="0"/>
        <v>11</v>
      </c>
      <c r="B14" s="86" t="s">
        <v>82</v>
      </c>
      <c r="C14" s="86">
        <f t="shared" si="1"/>
        <v>11</v>
      </c>
      <c r="D14" s="86">
        <v>2016</v>
      </c>
      <c r="E14" s="86" t="s">
        <v>22</v>
      </c>
    </row>
    <row r="15" spans="1:6" ht="15">
      <c r="A15" s="85">
        <f t="shared" si="0"/>
        <v>12</v>
      </c>
      <c r="B15" s="86" t="s">
        <v>83</v>
      </c>
      <c r="C15" s="86">
        <f t="shared" si="1"/>
        <v>12</v>
      </c>
      <c r="D15" s="86">
        <v>2017</v>
      </c>
      <c r="E15" s="86" t="s">
        <v>22</v>
      </c>
      <c r="F15">
        <v>12</v>
      </c>
    </row>
    <row r="16" spans="1:5" ht="15">
      <c r="A16" s="85">
        <f t="shared" si="0"/>
        <v>13</v>
      </c>
      <c r="B16" s="86" t="s">
        <v>84</v>
      </c>
      <c r="C16" s="86">
        <f t="shared" si="1"/>
        <v>13</v>
      </c>
      <c r="D16" s="86">
        <v>1963</v>
      </c>
      <c r="E16" s="86" t="s">
        <v>25</v>
      </c>
    </row>
    <row r="17" spans="1:5" ht="15">
      <c r="A17" s="85">
        <f t="shared" si="0"/>
        <v>14</v>
      </c>
      <c r="B17" s="86" t="s">
        <v>85</v>
      </c>
      <c r="C17" s="86">
        <f t="shared" si="1"/>
        <v>14</v>
      </c>
      <c r="D17" s="86">
        <v>1969</v>
      </c>
      <c r="E17" s="86" t="s">
        <v>25</v>
      </c>
    </row>
    <row r="18" spans="1:5" ht="15">
      <c r="A18" s="85">
        <f t="shared" si="0"/>
        <v>15</v>
      </c>
      <c r="B18" s="86" t="s">
        <v>86</v>
      </c>
      <c r="C18" s="86">
        <f t="shared" si="1"/>
        <v>15</v>
      </c>
      <c r="D18" s="86">
        <v>1989</v>
      </c>
      <c r="E18" s="86" t="s">
        <v>25</v>
      </c>
    </row>
    <row r="19" spans="1:5" ht="15">
      <c r="A19" s="85">
        <f t="shared" si="0"/>
        <v>16</v>
      </c>
      <c r="B19" s="86" t="s">
        <v>87</v>
      </c>
      <c r="C19" s="86">
        <f t="shared" si="1"/>
        <v>16</v>
      </c>
      <c r="D19" s="86">
        <v>1990</v>
      </c>
      <c r="E19" s="86" t="s">
        <v>25</v>
      </c>
    </row>
    <row r="20" spans="1:5" ht="15">
      <c r="A20" s="85">
        <f t="shared" si="0"/>
        <v>17</v>
      </c>
      <c r="B20" s="86" t="s">
        <v>88</v>
      </c>
      <c r="C20" s="86">
        <f t="shared" si="1"/>
        <v>17</v>
      </c>
      <c r="D20" s="86">
        <v>1994</v>
      </c>
      <c r="E20" s="86" t="s">
        <v>25</v>
      </c>
    </row>
    <row r="21" spans="1:5" ht="15">
      <c r="A21" s="85">
        <f t="shared" si="0"/>
        <v>18</v>
      </c>
      <c r="B21" s="86" t="s">
        <v>89</v>
      </c>
      <c r="C21" s="86">
        <f t="shared" si="1"/>
        <v>18</v>
      </c>
      <c r="D21" s="86">
        <v>2003</v>
      </c>
      <c r="E21" s="86" t="s">
        <v>25</v>
      </c>
    </row>
    <row r="22" spans="1:6" ht="15">
      <c r="A22" s="85">
        <f t="shared" si="0"/>
        <v>19</v>
      </c>
      <c r="B22" s="86" t="s">
        <v>90</v>
      </c>
      <c r="C22" s="86">
        <f t="shared" si="1"/>
        <v>19</v>
      </c>
      <c r="D22" s="86">
        <v>2007</v>
      </c>
      <c r="E22" s="86" t="s">
        <v>25</v>
      </c>
      <c r="F22">
        <v>7</v>
      </c>
    </row>
    <row r="23" spans="1:5" ht="15">
      <c r="A23" s="85">
        <f t="shared" si="0"/>
        <v>20</v>
      </c>
      <c r="B23" s="86" t="s">
        <v>91</v>
      </c>
      <c r="C23" s="86">
        <f t="shared" si="1"/>
        <v>20</v>
      </c>
      <c r="D23" s="86">
        <v>1974</v>
      </c>
      <c r="E23" s="86" t="s">
        <v>70</v>
      </c>
    </row>
    <row r="24" spans="1:5" ht="15">
      <c r="A24" s="85">
        <f t="shared" si="0"/>
        <v>21</v>
      </c>
      <c r="B24" s="86" t="s">
        <v>92</v>
      </c>
      <c r="C24" s="86">
        <f t="shared" si="1"/>
        <v>21</v>
      </c>
      <c r="D24" s="86">
        <v>1975</v>
      </c>
      <c r="E24" s="86" t="s">
        <v>70</v>
      </c>
    </row>
    <row r="25" spans="1:5" ht="15">
      <c r="A25" s="85">
        <f t="shared" si="0"/>
        <v>22</v>
      </c>
      <c r="B25" s="86" t="s">
        <v>93</v>
      </c>
      <c r="C25" s="86">
        <f t="shared" si="1"/>
        <v>22</v>
      </c>
      <c r="D25" s="86">
        <v>1976</v>
      </c>
      <c r="E25" s="86" t="s">
        <v>70</v>
      </c>
    </row>
    <row r="26" spans="1:5" ht="15">
      <c r="A26" s="85">
        <f t="shared" si="0"/>
        <v>23</v>
      </c>
      <c r="B26" s="86" t="s">
        <v>94</v>
      </c>
      <c r="C26" s="86">
        <f t="shared" si="1"/>
        <v>23</v>
      </c>
      <c r="D26" s="86">
        <v>2001</v>
      </c>
      <c r="E26" s="86" t="s">
        <v>70</v>
      </c>
    </row>
    <row r="27" spans="1:6" ht="15">
      <c r="A27" s="85">
        <f t="shared" si="0"/>
        <v>24</v>
      </c>
      <c r="B27" s="86" t="s">
        <v>95</v>
      </c>
      <c r="C27" s="86">
        <f t="shared" si="1"/>
        <v>24</v>
      </c>
      <c r="D27" s="86">
        <v>2013</v>
      </c>
      <c r="E27" s="86" t="s">
        <v>70</v>
      </c>
      <c r="F27">
        <v>5</v>
      </c>
    </row>
    <row r="28" spans="1:5" ht="15">
      <c r="A28" s="85">
        <f t="shared" si="0"/>
        <v>25</v>
      </c>
      <c r="B28" s="86" t="s">
        <v>96</v>
      </c>
      <c r="C28" s="86">
        <f t="shared" si="1"/>
        <v>25</v>
      </c>
      <c r="D28" s="86">
        <v>1992</v>
      </c>
      <c r="E28" s="86" t="s">
        <v>26</v>
      </c>
    </row>
    <row r="29" spans="1:5" ht="15">
      <c r="A29" s="85">
        <f t="shared" si="0"/>
        <v>26</v>
      </c>
      <c r="B29" s="86" t="s">
        <v>97</v>
      </c>
      <c r="C29" s="86">
        <f t="shared" si="1"/>
        <v>26</v>
      </c>
      <c r="D29" s="86">
        <v>2006</v>
      </c>
      <c r="E29" s="86" t="s">
        <v>26</v>
      </c>
    </row>
    <row r="30" spans="1:5" ht="15">
      <c r="A30" s="85">
        <f t="shared" si="0"/>
        <v>27</v>
      </c>
      <c r="B30" s="86" t="s">
        <v>98</v>
      </c>
      <c r="C30" s="86">
        <f t="shared" si="1"/>
        <v>27</v>
      </c>
      <c r="D30" s="86">
        <v>2009</v>
      </c>
      <c r="E30" s="86" t="s">
        <v>26</v>
      </c>
    </row>
    <row r="31" spans="1:5" ht="15">
      <c r="A31" s="85">
        <f t="shared" si="0"/>
        <v>28</v>
      </c>
      <c r="B31" s="86" t="s">
        <v>99</v>
      </c>
      <c r="C31" s="86">
        <f t="shared" si="1"/>
        <v>28</v>
      </c>
      <c r="D31" s="86">
        <v>2011</v>
      </c>
      <c r="E31" s="86" t="s">
        <v>26</v>
      </c>
    </row>
    <row r="32" spans="1:6" ht="15">
      <c r="A32" s="85">
        <f t="shared" si="0"/>
        <v>29</v>
      </c>
      <c r="B32" s="86" t="s">
        <v>100</v>
      </c>
      <c r="C32" s="86">
        <f t="shared" si="1"/>
        <v>29</v>
      </c>
      <c r="D32" s="86">
        <v>2015</v>
      </c>
      <c r="E32" s="86" t="s">
        <v>26</v>
      </c>
      <c r="F32">
        <v>5</v>
      </c>
    </row>
    <row r="33" spans="1:5" ht="15">
      <c r="A33" s="85">
        <f t="shared" si="0"/>
        <v>30</v>
      </c>
      <c r="B33" s="86" t="s">
        <v>101</v>
      </c>
      <c r="C33" s="86">
        <f t="shared" si="1"/>
        <v>30</v>
      </c>
      <c r="D33" s="86">
        <v>1977</v>
      </c>
      <c r="E33" s="86" t="s">
        <v>16</v>
      </c>
    </row>
    <row r="34" spans="1:5" ht="15">
      <c r="A34" s="85">
        <f t="shared" si="0"/>
        <v>31</v>
      </c>
      <c r="B34" s="86" t="s">
        <v>102</v>
      </c>
      <c r="C34" s="86">
        <f t="shared" si="1"/>
        <v>31</v>
      </c>
      <c r="D34" s="86">
        <v>1978</v>
      </c>
      <c r="E34" s="86" t="s">
        <v>16</v>
      </c>
    </row>
    <row r="35" spans="1:5" ht="15">
      <c r="A35" s="85">
        <f t="shared" si="0"/>
        <v>32</v>
      </c>
      <c r="B35" s="86" t="s">
        <v>103</v>
      </c>
      <c r="C35" s="86">
        <f t="shared" si="1"/>
        <v>32</v>
      </c>
      <c r="D35" s="86">
        <v>1981</v>
      </c>
      <c r="E35" s="86" t="s">
        <v>16</v>
      </c>
    </row>
    <row r="36" spans="1:5" ht="15">
      <c r="A36" s="85">
        <f t="shared" si="0"/>
        <v>33</v>
      </c>
      <c r="B36" s="86" t="s">
        <v>104</v>
      </c>
      <c r="C36" s="86">
        <f t="shared" si="1"/>
        <v>33</v>
      </c>
      <c r="D36" s="86">
        <v>1984</v>
      </c>
      <c r="E36" s="86" t="s">
        <v>16</v>
      </c>
    </row>
    <row r="37" spans="1:6" ht="15">
      <c r="A37" s="85">
        <f t="shared" si="0"/>
        <v>34</v>
      </c>
      <c r="B37" s="86" t="s">
        <v>105</v>
      </c>
      <c r="C37" s="86">
        <f t="shared" si="1"/>
        <v>34</v>
      </c>
      <c r="D37" s="86">
        <v>2005</v>
      </c>
      <c r="E37" s="86" t="s">
        <v>16</v>
      </c>
      <c r="F37">
        <v>5</v>
      </c>
    </row>
    <row r="38" spans="1:5" ht="15">
      <c r="A38" s="85">
        <f t="shared" si="0"/>
        <v>35</v>
      </c>
      <c r="B38" s="86" t="s">
        <v>106</v>
      </c>
      <c r="C38" s="86">
        <f t="shared" si="1"/>
        <v>35</v>
      </c>
      <c r="D38" s="86">
        <v>1971</v>
      </c>
      <c r="E38" s="86" t="s">
        <v>134</v>
      </c>
    </row>
    <row r="39" spans="1:5" ht="15">
      <c r="A39" s="85">
        <f t="shared" si="0"/>
        <v>36</v>
      </c>
      <c r="B39" s="86" t="s">
        <v>107</v>
      </c>
      <c r="C39" s="86">
        <f t="shared" si="1"/>
        <v>36</v>
      </c>
      <c r="D39" s="86">
        <v>1972</v>
      </c>
      <c r="E39" s="86" t="s">
        <v>134</v>
      </c>
    </row>
    <row r="40" spans="1:6" ht="15">
      <c r="A40" s="85">
        <f t="shared" si="0"/>
        <v>37</v>
      </c>
      <c r="B40" s="86" t="s">
        <v>108</v>
      </c>
      <c r="C40" s="86">
        <f t="shared" si="1"/>
        <v>37</v>
      </c>
      <c r="D40" s="86">
        <v>1973</v>
      </c>
      <c r="E40" s="86" t="s">
        <v>134</v>
      </c>
      <c r="F40">
        <v>3</v>
      </c>
    </row>
    <row r="41" spans="1:5" ht="15">
      <c r="A41" s="85">
        <f t="shared" si="0"/>
        <v>38</v>
      </c>
      <c r="B41" s="86" t="s">
        <v>109</v>
      </c>
      <c r="C41" s="86">
        <f t="shared" si="1"/>
        <v>38</v>
      </c>
      <c r="D41" s="86">
        <v>1995</v>
      </c>
      <c r="E41" s="86" t="s">
        <v>134</v>
      </c>
    </row>
    <row r="42" spans="1:5" ht="15">
      <c r="A42" s="85">
        <f t="shared" si="0"/>
        <v>39</v>
      </c>
      <c r="B42" s="86" t="s">
        <v>110</v>
      </c>
      <c r="C42" s="86">
        <f t="shared" si="1"/>
        <v>39</v>
      </c>
      <c r="D42" s="86">
        <v>1964</v>
      </c>
      <c r="E42" s="86" t="s">
        <v>31</v>
      </c>
    </row>
    <row r="43" spans="1:5" ht="15">
      <c r="A43" s="85">
        <f t="shared" si="0"/>
        <v>40</v>
      </c>
      <c r="B43" s="86" t="s">
        <v>111</v>
      </c>
      <c r="C43" s="86">
        <f t="shared" si="1"/>
        <v>40</v>
      </c>
      <c r="D43" s="86">
        <v>1965</v>
      </c>
      <c r="E43" s="86" t="s">
        <v>31</v>
      </c>
    </row>
    <row r="44" spans="1:6" ht="15">
      <c r="A44" s="85">
        <f t="shared" si="0"/>
        <v>41</v>
      </c>
      <c r="B44" s="86" t="s">
        <v>112</v>
      </c>
      <c r="C44" s="86">
        <f t="shared" si="1"/>
        <v>41</v>
      </c>
      <c r="D44" s="86">
        <v>2010</v>
      </c>
      <c r="E44" s="86" t="s">
        <v>31</v>
      </c>
      <c r="F44">
        <v>3</v>
      </c>
    </row>
    <row r="45" spans="1:5" ht="15">
      <c r="A45" s="85">
        <f t="shared" si="0"/>
        <v>42</v>
      </c>
      <c r="B45" s="86" t="s">
        <v>113</v>
      </c>
      <c r="C45" s="86">
        <f t="shared" si="1"/>
        <v>42</v>
      </c>
      <c r="D45" s="86">
        <v>1968</v>
      </c>
      <c r="E45" s="86" t="s">
        <v>28</v>
      </c>
    </row>
    <row r="46" spans="1:5" ht="15">
      <c r="A46" s="85">
        <f t="shared" si="0"/>
        <v>43</v>
      </c>
      <c r="B46" s="86" t="s">
        <v>114</v>
      </c>
      <c r="C46" s="86">
        <f t="shared" si="1"/>
        <v>43</v>
      </c>
      <c r="D46" s="86">
        <v>1999</v>
      </c>
      <c r="E46" s="86" t="s">
        <v>28</v>
      </c>
    </row>
    <row r="47" spans="1:6" ht="15">
      <c r="A47" s="85">
        <f t="shared" si="0"/>
        <v>44</v>
      </c>
      <c r="B47" s="86" t="s">
        <v>115</v>
      </c>
      <c r="C47" s="86">
        <f t="shared" si="1"/>
        <v>44</v>
      </c>
      <c r="D47" s="86">
        <v>2008</v>
      </c>
      <c r="E47" s="86" t="s">
        <v>28</v>
      </c>
      <c r="F47">
        <v>3</v>
      </c>
    </row>
    <row r="48" spans="1:5" ht="15">
      <c r="A48" s="85">
        <f t="shared" si="0"/>
        <v>45</v>
      </c>
      <c r="B48" s="86" t="s">
        <v>116</v>
      </c>
      <c r="C48" s="86">
        <f t="shared" si="1"/>
        <v>45</v>
      </c>
      <c r="D48" s="86">
        <v>1985</v>
      </c>
      <c r="E48" s="86" t="s">
        <v>60</v>
      </c>
    </row>
    <row r="49" spans="1:6" ht="15">
      <c r="A49" s="85">
        <f t="shared" si="0"/>
        <v>46</v>
      </c>
      <c r="B49" s="86" t="s">
        <v>117</v>
      </c>
      <c r="C49" s="86">
        <f t="shared" si="1"/>
        <v>46</v>
      </c>
      <c r="D49" s="86">
        <v>1996</v>
      </c>
      <c r="E49" s="86" t="s">
        <v>60</v>
      </c>
      <c r="F49">
        <v>2</v>
      </c>
    </row>
    <row r="50" spans="1:5" ht="15">
      <c r="A50" s="85">
        <f t="shared" si="0"/>
        <v>47</v>
      </c>
      <c r="B50" s="86" t="s">
        <v>118</v>
      </c>
      <c r="C50" s="86">
        <f t="shared" si="1"/>
        <v>47</v>
      </c>
      <c r="D50" s="86">
        <v>1961</v>
      </c>
      <c r="E50" s="86" t="s">
        <v>23</v>
      </c>
    </row>
    <row r="51" spans="1:6" ht="15">
      <c r="A51" s="85">
        <f t="shared" si="0"/>
        <v>48</v>
      </c>
      <c r="B51" s="86" t="s">
        <v>119</v>
      </c>
      <c r="C51" s="86">
        <f t="shared" si="1"/>
        <v>48</v>
      </c>
      <c r="D51" s="86">
        <v>1962</v>
      </c>
      <c r="E51" s="86" t="s">
        <v>23</v>
      </c>
      <c r="F51">
        <v>2</v>
      </c>
    </row>
    <row r="52" spans="1:5" ht="15">
      <c r="A52" s="85">
        <f t="shared" si="0"/>
        <v>49</v>
      </c>
      <c r="B52" s="86" t="s">
        <v>120</v>
      </c>
      <c r="C52" s="86">
        <f t="shared" si="1"/>
        <v>49</v>
      </c>
      <c r="D52" s="86">
        <v>1979</v>
      </c>
      <c r="E52" s="86" t="s">
        <v>135</v>
      </c>
    </row>
    <row r="53" spans="1:6" ht="15">
      <c r="A53" s="85">
        <f t="shared" si="0"/>
        <v>50</v>
      </c>
      <c r="B53" s="86" t="s">
        <v>121</v>
      </c>
      <c r="C53" s="86">
        <f t="shared" si="1"/>
        <v>50</v>
      </c>
      <c r="D53" s="86">
        <v>1980</v>
      </c>
      <c r="E53" s="86" t="s">
        <v>135</v>
      </c>
      <c r="F53">
        <v>2</v>
      </c>
    </row>
    <row r="54" spans="1:5" ht="15">
      <c r="A54" s="85">
        <f t="shared" si="0"/>
        <v>51</v>
      </c>
      <c r="B54" s="86" t="s">
        <v>122</v>
      </c>
      <c r="C54" s="86">
        <f t="shared" si="1"/>
        <v>51</v>
      </c>
      <c r="D54" s="86">
        <v>1987</v>
      </c>
      <c r="E54" s="86" t="s">
        <v>18</v>
      </c>
    </row>
    <row r="55" spans="1:6" ht="15">
      <c r="A55" s="85">
        <f t="shared" si="0"/>
        <v>52</v>
      </c>
      <c r="B55" s="86" t="s">
        <v>123</v>
      </c>
      <c r="C55" s="86">
        <f t="shared" si="1"/>
        <v>52</v>
      </c>
      <c r="D55" s="86">
        <v>2004</v>
      </c>
      <c r="E55" s="86" t="s">
        <v>18</v>
      </c>
      <c r="F55">
        <v>2</v>
      </c>
    </row>
    <row r="56" spans="1:6" ht="15">
      <c r="A56" s="85">
        <f t="shared" si="0"/>
        <v>53</v>
      </c>
      <c r="B56" s="86" t="s">
        <v>124</v>
      </c>
      <c r="C56" s="86">
        <f t="shared" si="1"/>
        <v>53</v>
      </c>
      <c r="D56" s="86">
        <v>1967</v>
      </c>
      <c r="E56" s="86" t="s">
        <v>24</v>
      </c>
      <c r="F56">
        <v>1</v>
      </c>
    </row>
    <row r="57" spans="1:6" ht="15">
      <c r="A57" s="85">
        <f t="shared" si="0"/>
        <v>54</v>
      </c>
      <c r="B57" s="86" t="s">
        <v>125</v>
      </c>
      <c r="C57" s="86">
        <f t="shared" si="1"/>
        <v>54</v>
      </c>
      <c r="D57" s="86">
        <v>1983</v>
      </c>
      <c r="E57" s="86" t="s">
        <v>136</v>
      </c>
      <c r="F57">
        <v>1</v>
      </c>
    </row>
    <row r="58" spans="1:6" ht="15">
      <c r="A58" s="85">
        <f t="shared" si="0"/>
        <v>55</v>
      </c>
      <c r="B58" s="86" t="s">
        <v>126</v>
      </c>
      <c r="C58" s="86">
        <f t="shared" si="1"/>
        <v>55</v>
      </c>
      <c r="D58" s="86">
        <v>1986</v>
      </c>
      <c r="E58" s="86" t="s">
        <v>137</v>
      </c>
      <c r="F58">
        <v>1</v>
      </c>
    </row>
    <row r="59" spans="1:6" ht="15">
      <c r="A59" s="85">
        <f t="shared" si="0"/>
        <v>56</v>
      </c>
      <c r="B59" s="86" t="s">
        <v>127</v>
      </c>
      <c r="C59" s="86">
        <f t="shared" si="1"/>
        <v>56</v>
      </c>
      <c r="D59" s="86">
        <v>1993</v>
      </c>
      <c r="E59" s="86" t="s">
        <v>17</v>
      </c>
      <c r="F59">
        <v>1</v>
      </c>
    </row>
    <row r="60" spans="1:6" ht="15">
      <c r="A60" s="85">
        <f t="shared" si="0"/>
        <v>57</v>
      </c>
      <c r="B60" s="86" t="s">
        <v>128</v>
      </c>
      <c r="C60" s="86">
        <f t="shared" si="1"/>
        <v>57</v>
      </c>
      <c r="D60" s="86">
        <v>1997</v>
      </c>
      <c r="E60" s="86" t="s">
        <v>67</v>
      </c>
      <c r="F60">
        <v>1</v>
      </c>
    </row>
    <row r="61" spans="1:6" ht="15">
      <c r="A61" s="85">
        <f t="shared" si="0"/>
        <v>58</v>
      </c>
      <c r="B61" s="86" t="s">
        <v>129</v>
      </c>
      <c r="C61" s="86">
        <f t="shared" si="1"/>
        <v>58</v>
      </c>
      <c r="D61" s="86">
        <v>2012</v>
      </c>
      <c r="E61" s="86" t="s">
        <v>19</v>
      </c>
      <c r="F61">
        <v>1</v>
      </c>
    </row>
    <row r="62" spans="1:6" ht="15">
      <c r="A62" s="85">
        <f t="shared" si="0"/>
        <v>59</v>
      </c>
      <c r="B62" s="86" t="s">
        <v>130</v>
      </c>
      <c r="C62" s="86">
        <f t="shared" si="1"/>
        <v>59</v>
      </c>
      <c r="D62" s="86">
        <v>1970</v>
      </c>
      <c r="E62" s="86" t="s">
        <v>64</v>
      </c>
      <c r="F62">
        <v>1</v>
      </c>
    </row>
    <row r="63" spans="1:6" ht="15">
      <c r="A63" s="85">
        <f t="shared" si="0"/>
        <v>60</v>
      </c>
      <c r="B63" s="86" t="s">
        <v>131</v>
      </c>
      <c r="C63" s="86">
        <f t="shared" si="1"/>
        <v>60</v>
      </c>
      <c r="D63" s="86">
        <v>1982</v>
      </c>
      <c r="E63" s="86" t="s">
        <v>138</v>
      </c>
      <c r="F63">
        <v>1</v>
      </c>
    </row>
    <row r="64" spans="1:6" ht="15">
      <c r="A64" s="85">
        <f t="shared" si="0"/>
        <v>61</v>
      </c>
      <c r="B64" s="86" t="s">
        <v>132</v>
      </c>
      <c r="C64" s="86">
        <f t="shared" si="1"/>
        <v>61</v>
      </c>
      <c r="D64" s="86">
        <v>1988</v>
      </c>
      <c r="E64" s="86" t="s">
        <v>139</v>
      </c>
      <c r="F64">
        <v>1</v>
      </c>
    </row>
    <row r="65" spans="1:6" ht="15">
      <c r="A65" s="85">
        <v>62</v>
      </c>
      <c r="B65" s="85"/>
      <c r="C65" s="86">
        <f t="shared" si="1"/>
        <v>62</v>
      </c>
      <c r="D65" s="86">
        <v>1991</v>
      </c>
      <c r="E65" s="86" t="s">
        <v>140</v>
      </c>
      <c r="F65" s="85">
        <v>1</v>
      </c>
    </row>
    <row r="66" spans="1:6" ht="15">
      <c r="A66" s="85"/>
      <c r="B66" s="85"/>
      <c r="C66" s="86"/>
      <c r="D66" s="85"/>
      <c r="E66" s="85"/>
      <c r="F66" s="85"/>
    </row>
    <row r="67" spans="2:5" ht="15">
      <c r="B67" s="87"/>
      <c r="C67" s="86"/>
      <c r="D67" s="87"/>
      <c r="E67" s="87"/>
    </row>
    <row r="68" spans="1:6" ht="15">
      <c r="A68" t="s">
        <v>55</v>
      </c>
      <c r="B68">
        <f>COUNTA(B4:B67)</f>
        <v>61</v>
      </c>
      <c r="C68" s="86"/>
      <c r="D68">
        <f>COUNTA(D4:D67)</f>
        <v>62</v>
      </c>
      <c r="E68">
        <f>COUNTA(E4:E67)</f>
        <v>62</v>
      </c>
      <c r="F68">
        <f>SUM(F4:F67)</f>
        <v>61</v>
      </c>
    </row>
  </sheetData>
  <conditionalFormatting sqref="D4:D67">
    <cfRule type="expression" priority="1" dxfId="1" stopIfTrue="1">
      <formula>COUNTIF($D$4:$D$67,D4)&gt;1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56"/>
  <sheetViews>
    <sheetView workbookViewId="0" topLeftCell="A1">
      <selection activeCell="E3" sqref="E3"/>
    </sheetView>
  </sheetViews>
  <sheetFormatPr defaultColWidth="9.140625" defaultRowHeight="12.75"/>
  <cols>
    <col min="1" max="1" width="5.28125" style="0" customWidth="1"/>
    <col min="2" max="2" width="16.421875" style="0" customWidth="1"/>
    <col min="3" max="3" width="5.7109375" style="0" customWidth="1"/>
    <col min="4" max="4" width="7.421875" style="0" customWidth="1"/>
    <col min="5" max="6" width="16.421875" style="0" customWidth="1"/>
    <col min="7" max="8" width="4.00390625" style="0" customWidth="1"/>
    <col min="9" max="9" width="7.57421875" style="0" customWidth="1"/>
    <col min="10" max="10" width="1.1484375" style="0" customWidth="1"/>
    <col min="11" max="11" width="16.421875" style="0" customWidth="1"/>
    <col min="14" max="15" width="16.421875" style="0" customWidth="1"/>
    <col min="16" max="17" width="4.00390625" style="0" customWidth="1"/>
  </cols>
  <sheetData>
    <row r="1" spans="1:75" ht="12.75">
      <c r="A1" s="366" t="s">
        <v>168</v>
      </c>
      <c r="B1" s="366"/>
      <c r="C1" s="366"/>
      <c r="D1" s="166" t="s">
        <v>212</v>
      </c>
      <c r="E1" s="367" t="s">
        <v>214</v>
      </c>
      <c r="F1" s="366"/>
      <c r="G1" s="370" t="s">
        <v>207</v>
      </c>
      <c r="H1" s="371"/>
      <c r="I1" s="166" t="s">
        <v>208</v>
      </c>
      <c r="J1" s="181"/>
      <c r="K1" s="361"/>
      <c r="L1" s="361"/>
      <c r="M1" s="116"/>
      <c r="N1" s="361"/>
      <c r="O1" s="361"/>
      <c r="P1" s="363"/>
      <c r="Q1" s="364"/>
      <c r="R1" s="116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</row>
    <row r="2" spans="1:75" ht="13.5" thickBot="1">
      <c r="A2" s="365" t="s">
        <v>210</v>
      </c>
      <c r="B2" s="365"/>
      <c r="C2" s="123" t="s">
        <v>13</v>
      </c>
      <c r="D2" s="175" t="e">
        <f>SUM(D3:D34)</f>
        <v>#REF!</v>
      </c>
      <c r="E2" s="368"/>
      <c r="F2" s="369"/>
      <c r="G2" s="372"/>
      <c r="H2" s="372"/>
      <c r="I2" s="170" t="s">
        <v>209</v>
      </c>
      <c r="J2" s="181"/>
      <c r="K2" s="190"/>
      <c r="L2" s="165"/>
      <c r="M2" s="191"/>
      <c r="N2" s="362"/>
      <c r="O2" s="362"/>
      <c r="P2" s="364"/>
      <c r="Q2" s="364"/>
      <c r="R2" s="174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</row>
    <row r="3" spans="1:75" ht="16.5" customHeight="1" thickBot="1">
      <c r="A3" s="355" t="s">
        <v>164</v>
      </c>
      <c r="B3" s="127" t="e">
        <f>#REF!</f>
        <v>#REF!</v>
      </c>
      <c r="C3" s="182" t="e">
        <f>#REF!</f>
        <v>#REF!</v>
      </c>
      <c r="D3" s="182" t="e">
        <f>#REF!</f>
        <v>#REF!</v>
      </c>
      <c r="E3" s="239"/>
      <c r="F3" s="239"/>
      <c r="G3" s="240"/>
      <c r="H3" s="240"/>
      <c r="I3" s="169"/>
      <c r="J3" s="181"/>
      <c r="K3" s="192"/>
      <c r="L3" s="193"/>
      <c r="M3" s="121"/>
      <c r="N3" s="192"/>
      <c r="O3" s="192"/>
      <c r="P3" s="121"/>
      <c r="Q3" s="94"/>
      <c r="R3" s="94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</row>
    <row r="4" spans="1:75" ht="16.5" customHeight="1" thickBot="1">
      <c r="A4" s="359"/>
      <c r="B4" s="130" t="e">
        <f>#REF!</f>
        <v>#REF!</v>
      </c>
      <c r="C4" s="182" t="e">
        <f>#REF!</f>
        <v>#REF!</v>
      </c>
      <c r="D4" s="182" t="e">
        <f>#REF!</f>
        <v>#REF!</v>
      </c>
      <c r="E4" s="239"/>
      <c r="F4" s="239"/>
      <c r="G4" s="240"/>
      <c r="H4" s="240"/>
      <c r="I4" s="167"/>
      <c r="J4" s="181"/>
      <c r="K4" s="193"/>
      <c r="L4" s="193"/>
      <c r="M4" s="121"/>
      <c r="N4" s="192"/>
      <c r="O4" s="192"/>
      <c r="P4" s="121"/>
      <c r="Q4" s="94"/>
      <c r="R4" s="94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</row>
    <row r="5" spans="1:75" ht="16.5" customHeight="1" thickBot="1">
      <c r="A5" s="359"/>
      <c r="B5" s="247" t="e">
        <f>#REF!</f>
        <v>#REF!</v>
      </c>
      <c r="C5" s="182" t="e">
        <f>#REF!</f>
        <v>#REF!</v>
      </c>
      <c r="D5" s="182" t="e">
        <f>#REF!</f>
        <v>#REF!</v>
      </c>
      <c r="E5" s="240"/>
      <c r="F5" s="242"/>
      <c r="G5" s="238"/>
      <c r="H5" s="238"/>
      <c r="I5" s="246"/>
      <c r="J5" s="181"/>
      <c r="K5" s="192"/>
      <c r="L5" s="193"/>
      <c r="M5" s="121"/>
      <c r="N5" s="192"/>
      <c r="O5" s="192"/>
      <c r="P5" s="121"/>
      <c r="Q5" s="94"/>
      <c r="R5" s="94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</row>
    <row r="6" spans="1:75" ht="16.5" customHeight="1" thickBot="1">
      <c r="A6" s="360"/>
      <c r="B6" s="248" t="e">
        <f>#REF!</f>
        <v>#REF!</v>
      </c>
      <c r="C6" s="182" t="e">
        <f>#REF!</f>
        <v>#REF!</v>
      </c>
      <c r="D6" s="182" t="e">
        <f>#REF!</f>
        <v>#REF!</v>
      </c>
      <c r="E6" s="239"/>
      <c r="F6" s="239"/>
      <c r="G6" s="240"/>
      <c r="H6" s="240"/>
      <c r="I6" s="168"/>
      <c r="J6" s="181"/>
      <c r="K6" s="192"/>
      <c r="L6" s="192"/>
      <c r="M6" s="121"/>
      <c r="N6" s="192"/>
      <c r="O6" s="192"/>
      <c r="P6" s="121"/>
      <c r="Q6" s="94"/>
      <c r="R6" s="94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</row>
    <row r="7" spans="1:75" ht="16.5" customHeight="1" thickBot="1">
      <c r="A7" s="355" t="s">
        <v>165</v>
      </c>
      <c r="B7" s="137" t="e">
        <f>#REF!</f>
        <v>#REF!</v>
      </c>
      <c r="C7" s="182" t="e">
        <f>#REF!</f>
        <v>#REF!</v>
      </c>
      <c r="D7" s="182" t="e">
        <f>#REF!</f>
        <v>#REF!</v>
      </c>
      <c r="E7" s="239"/>
      <c r="F7" s="239"/>
      <c r="G7" s="240"/>
      <c r="H7" s="240"/>
      <c r="I7" s="169"/>
      <c r="J7" s="181"/>
      <c r="K7" s="193"/>
      <c r="L7" s="193"/>
      <c r="M7" s="121"/>
      <c r="N7" s="193"/>
      <c r="O7" s="193"/>
      <c r="P7" s="121"/>
      <c r="Q7" s="94"/>
      <c r="R7" s="94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</row>
    <row r="8" spans="1:75" ht="16.5" customHeight="1" thickBot="1">
      <c r="A8" s="359"/>
      <c r="B8" s="130" t="e">
        <f>#REF!</f>
        <v>#REF!</v>
      </c>
      <c r="C8" s="182" t="e">
        <f>#REF!</f>
        <v>#REF!</v>
      </c>
      <c r="D8" s="182" t="e">
        <f>#REF!</f>
        <v>#REF!</v>
      </c>
      <c r="E8" s="239"/>
      <c r="F8" s="239"/>
      <c r="G8" s="240"/>
      <c r="H8" s="240"/>
      <c r="I8" s="167"/>
      <c r="J8" s="181"/>
      <c r="K8" s="193"/>
      <c r="L8" s="193"/>
      <c r="M8" s="121"/>
      <c r="N8" s="193"/>
      <c r="O8" s="193"/>
      <c r="P8" s="121"/>
      <c r="Q8" s="94"/>
      <c r="R8" s="94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</row>
    <row r="9" spans="1:75" ht="16.5" customHeight="1" thickBot="1">
      <c r="A9" s="359"/>
      <c r="B9" s="249" t="e">
        <f>#REF!</f>
        <v>#REF!</v>
      </c>
      <c r="C9" s="182" t="e">
        <f>#REF!</f>
        <v>#REF!</v>
      </c>
      <c r="D9" s="182" t="e">
        <f>#REF!</f>
        <v>#REF!</v>
      </c>
      <c r="E9" s="239"/>
      <c r="F9" s="239"/>
      <c r="G9" s="240"/>
      <c r="H9" s="240"/>
      <c r="I9" s="167"/>
      <c r="J9" s="181"/>
      <c r="K9" s="193"/>
      <c r="L9" s="193"/>
      <c r="M9" s="121"/>
      <c r="N9" s="193"/>
      <c r="O9" s="193"/>
      <c r="P9" s="121"/>
      <c r="Q9" s="94"/>
      <c r="R9" s="94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</row>
    <row r="10" spans="1:75" ht="16.5" customHeight="1" thickBot="1">
      <c r="A10" s="360"/>
      <c r="B10" s="250" t="e">
        <f>#REF!</f>
        <v>#REF!</v>
      </c>
      <c r="C10" s="182" t="e">
        <f>#REF!</f>
        <v>#REF!</v>
      </c>
      <c r="D10" s="182" t="e">
        <f>#REF!</f>
        <v>#REF!</v>
      </c>
      <c r="E10" s="239"/>
      <c r="F10" s="239"/>
      <c r="G10" s="240"/>
      <c r="H10" s="240"/>
      <c r="I10" s="168"/>
      <c r="J10" s="181"/>
      <c r="K10" s="193"/>
      <c r="L10" s="193"/>
      <c r="M10" s="121"/>
      <c r="N10" s="193"/>
      <c r="O10" s="193"/>
      <c r="P10" s="121"/>
      <c r="Q10" s="94"/>
      <c r="R10" s="94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</row>
    <row r="11" spans="1:75" ht="16.5" customHeight="1" thickBot="1">
      <c r="A11" s="355" t="s">
        <v>166</v>
      </c>
      <c r="B11" s="127" t="s">
        <v>29</v>
      </c>
      <c r="C11" s="182" t="e">
        <f>#REF!</f>
        <v>#REF!</v>
      </c>
      <c r="D11" s="182" t="e">
        <f>#REF!</f>
        <v>#REF!</v>
      </c>
      <c r="E11" s="239"/>
      <c r="F11" s="239"/>
      <c r="G11" s="240"/>
      <c r="H11" s="240"/>
      <c r="I11" s="169"/>
      <c r="J11" s="181"/>
      <c r="K11" s="192"/>
      <c r="L11" s="193"/>
      <c r="M11" s="121"/>
      <c r="N11" s="192"/>
      <c r="O11" s="193"/>
      <c r="P11" s="121"/>
      <c r="Q11" s="94"/>
      <c r="R11" s="94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</row>
    <row r="12" spans="1:75" ht="16.5" customHeight="1" thickBot="1">
      <c r="A12" s="359"/>
      <c r="B12" s="134" t="s">
        <v>19</v>
      </c>
      <c r="C12" s="182" t="e">
        <f>#REF!</f>
        <v>#REF!</v>
      </c>
      <c r="D12" s="182" t="e">
        <f>#REF!</f>
        <v>#REF!</v>
      </c>
      <c r="E12" s="239"/>
      <c r="F12" s="239"/>
      <c r="G12" s="240"/>
      <c r="H12" s="240"/>
      <c r="I12" s="167"/>
      <c r="J12" s="181"/>
      <c r="K12" s="192"/>
      <c r="L12" s="193"/>
      <c r="M12" s="121"/>
      <c r="N12" s="192"/>
      <c r="O12" s="193"/>
      <c r="P12" s="121"/>
      <c r="Q12" s="94"/>
      <c r="R12" s="94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</row>
    <row r="13" spans="1:75" ht="16.5" customHeight="1" thickBot="1">
      <c r="A13" s="359"/>
      <c r="B13" s="247" t="e">
        <f>#REF!</f>
        <v>#REF!</v>
      </c>
      <c r="C13" s="182" t="e">
        <f>#REF!</f>
        <v>#REF!</v>
      </c>
      <c r="D13" s="182" t="e">
        <f>#REF!</f>
        <v>#REF!</v>
      </c>
      <c r="E13" s="239"/>
      <c r="F13" s="239"/>
      <c r="G13" s="240"/>
      <c r="H13" s="240"/>
      <c r="I13" s="167"/>
      <c r="J13" s="181"/>
      <c r="K13" s="192"/>
      <c r="L13" s="193"/>
      <c r="M13" s="121"/>
      <c r="N13" s="192"/>
      <c r="O13" s="193"/>
      <c r="P13" s="121"/>
      <c r="Q13" s="94"/>
      <c r="R13" s="94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</row>
    <row r="14" spans="1:75" ht="16.5" customHeight="1" thickBot="1">
      <c r="A14" s="360"/>
      <c r="B14" s="248" t="e">
        <f>#REF!</f>
        <v>#REF!</v>
      </c>
      <c r="C14" s="182" t="e">
        <f>#REF!</f>
        <v>#REF!</v>
      </c>
      <c r="D14" s="182" t="e">
        <f>#REF!</f>
        <v>#REF!</v>
      </c>
      <c r="E14" s="239"/>
      <c r="F14" s="239"/>
      <c r="G14" s="240"/>
      <c r="H14" s="240"/>
      <c r="I14" s="168"/>
      <c r="J14" s="181"/>
      <c r="K14" s="192"/>
      <c r="L14" s="193"/>
      <c r="M14" s="121"/>
      <c r="N14" s="192"/>
      <c r="O14" s="193"/>
      <c r="P14" s="121"/>
      <c r="Q14" s="94"/>
      <c r="R14" s="94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</row>
    <row r="15" spans="1:75" ht="16.5" customHeight="1" thickBot="1">
      <c r="A15" s="355" t="s">
        <v>167</v>
      </c>
      <c r="B15" s="127" t="e">
        <f>#REF!</f>
        <v>#REF!</v>
      </c>
      <c r="C15" s="182" t="e">
        <f>#REF!</f>
        <v>#REF!</v>
      </c>
      <c r="D15" s="182" t="e">
        <f>#REF!</f>
        <v>#REF!</v>
      </c>
      <c r="E15" s="239"/>
      <c r="F15" s="239"/>
      <c r="G15" s="240"/>
      <c r="H15" s="240"/>
      <c r="I15" s="169"/>
      <c r="J15" s="181"/>
      <c r="K15" s="192"/>
      <c r="L15" s="193"/>
      <c r="M15" s="121"/>
      <c r="N15" s="192"/>
      <c r="O15" s="193"/>
      <c r="P15" s="121"/>
      <c r="Q15" s="94"/>
      <c r="R15" s="94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</row>
    <row r="16" spans="1:75" ht="16.5" customHeight="1" thickBot="1">
      <c r="A16" s="356"/>
      <c r="B16" s="134" t="s">
        <v>60</v>
      </c>
      <c r="C16" s="182" t="e">
        <f>#REF!</f>
        <v>#REF!</v>
      </c>
      <c r="D16" s="182" t="e">
        <f>#REF!</f>
        <v>#REF!</v>
      </c>
      <c r="E16" s="239"/>
      <c r="F16" s="239"/>
      <c r="G16" s="240"/>
      <c r="H16" s="240"/>
      <c r="I16" s="167"/>
      <c r="J16" s="181"/>
      <c r="K16" s="192"/>
      <c r="L16" s="193"/>
      <c r="M16" s="121"/>
      <c r="N16" s="192"/>
      <c r="O16" s="193"/>
      <c r="P16" s="121"/>
      <c r="Q16" s="94"/>
      <c r="R16" s="94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</row>
    <row r="17" spans="1:75" ht="16.5" customHeight="1" thickBot="1">
      <c r="A17" s="356"/>
      <c r="B17" s="247" t="s">
        <v>250</v>
      </c>
      <c r="C17" s="182" t="e">
        <f>#REF!</f>
        <v>#REF!</v>
      </c>
      <c r="D17" s="182" t="e">
        <f>#REF!</f>
        <v>#REF!</v>
      </c>
      <c r="E17" s="239"/>
      <c r="F17" s="239"/>
      <c r="G17" s="240"/>
      <c r="H17" s="240"/>
      <c r="I17" s="167"/>
      <c r="J17" s="181"/>
      <c r="K17" s="192"/>
      <c r="L17" s="193"/>
      <c r="M17" s="121"/>
      <c r="N17" s="192"/>
      <c r="O17" s="193"/>
      <c r="P17" s="121"/>
      <c r="Q17" s="94"/>
      <c r="R17" s="94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</row>
    <row r="18" spans="1:75" ht="16.5" customHeight="1" thickBot="1">
      <c r="A18" s="357"/>
      <c r="B18" s="248" t="e">
        <f>#REF!</f>
        <v>#REF!</v>
      </c>
      <c r="C18" s="182" t="e">
        <f>#REF!</f>
        <v>#REF!</v>
      </c>
      <c r="D18" s="241" t="e">
        <f>#REF!</f>
        <v>#REF!</v>
      </c>
      <c r="E18" s="239"/>
      <c r="F18" s="239"/>
      <c r="G18" s="240"/>
      <c r="H18" s="240"/>
      <c r="I18" s="168"/>
      <c r="J18" s="181"/>
      <c r="K18" s="192"/>
      <c r="L18" s="193"/>
      <c r="M18" s="121"/>
      <c r="N18" s="192"/>
      <c r="O18" s="193"/>
      <c r="P18" s="121"/>
      <c r="Q18" s="94"/>
      <c r="R18" s="94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</row>
    <row r="19" spans="1:75" ht="16.5" customHeight="1">
      <c r="A19" s="355" t="s">
        <v>37</v>
      </c>
      <c r="B19" s="146" t="s">
        <v>16</v>
      </c>
      <c r="C19" s="182">
        <v>12</v>
      </c>
      <c r="D19" s="185">
        <v>6</v>
      </c>
      <c r="E19" s="239"/>
      <c r="F19" s="239"/>
      <c r="G19" s="240"/>
      <c r="H19" s="240"/>
      <c r="I19" s="169"/>
      <c r="J19" s="181"/>
      <c r="K19" s="165"/>
      <c r="L19" s="165"/>
      <c r="M19" s="121"/>
      <c r="N19" s="165"/>
      <c r="O19" s="165"/>
      <c r="P19" s="121"/>
      <c r="Q19" s="94"/>
      <c r="R19" s="94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</row>
    <row r="20" spans="1:75" ht="16.5" customHeight="1">
      <c r="A20" s="356"/>
      <c r="B20" s="148" t="s">
        <v>33</v>
      </c>
      <c r="C20" s="187">
        <v>9</v>
      </c>
      <c r="D20" s="183">
        <v>6</v>
      </c>
      <c r="E20" s="239"/>
      <c r="F20" s="239"/>
      <c r="G20" s="240"/>
      <c r="H20" s="240"/>
      <c r="I20" s="176"/>
      <c r="J20" s="181"/>
      <c r="K20" s="165"/>
      <c r="L20" s="165"/>
      <c r="M20" s="121"/>
      <c r="N20" s="165"/>
      <c r="O20" s="165"/>
      <c r="P20" s="121"/>
      <c r="Q20" s="94"/>
      <c r="R20" s="122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</row>
    <row r="21" spans="1:75" ht="16.5" customHeight="1">
      <c r="A21" s="356"/>
      <c r="B21" s="251" t="s">
        <v>61</v>
      </c>
      <c r="C21" s="187">
        <v>6</v>
      </c>
      <c r="D21" s="183">
        <v>6</v>
      </c>
      <c r="E21" s="239"/>
      <c r="F21" s="239"/>
      <c r="G21" s="240"/>
      <c r="H21" s="240"/>
      <c r="I21" s="176"/>
      <c r="J21" s="181"/>
      <c r="K21" s="165"/>
      <c r="L21" s="165"/>
      <c r="M21" s="121"/>
      <c r="N21" s="165"/>
      <c r="O21" s="165"/>
      <c r="P21" s="121"/>
      <c r="Q21" s="94"/>
      <c r="R21" s="122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</row>
    <row r="22" spans="1:75" ht="16.5" customHeight="1" thickBot="1">
      <c r="A22" s="357"/>
      <c r="B22" s="252" t="s">
        <v>62</v>
      </c>
      <c r="C22" s="188">
        <v>3</v>
      </c>
      <c r="D22" s="184">
        <v>6</v>
      </c>
      <c r="E22" s="239"/>
      <c r="F22" s="239"/>
      <c r="G22" s="240"/>
      <c r="H22" s="240"/>
      <c r="I22" s="177"/>
      <c r="J22" s="181"/>
      <c r="K22" s="165"/>
      <c r="L22" s="165"/>
      <c r="M22" s="121"/>
      <c r="N22" s="165"/>
      <c r="O22" s="165"/>
      <c r="P22" s="121"/>
      <c r="Q22" s="94"/>
      <c r="R22" s="122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</row>
    <row r="23" spans="1:75" ht="16.5" customHeight="1">
      <c r="A23" s="355" t="s">
        <v>38</v>
      </c>
      <c r="B23" s="146" t="e">
        <f>#REF!</f>
        <v>#REF!</v>
      </c>
      <c r="C23" s="186">
        <v>15</v>
      </c>
      <c r="D23" s="185">
        <v>6</v>
      </c>
      <c r="E23" s="239"/>
      <c r="F23" s="239"/>
      <c r="G23" s="240"/>
      <c r="H23" s="240"/>
      <c r="I23" s="178"/>
      <c r="J23" s="181"/>
      <c r="K23" s="165"/>
      <c r="L23" s="165"/>
      <c r="M23" s="121"/>
      <c r="N23" s="165"/>
      <c r="O23" s="165"/>
      <c r="P23" s="121"/>
      <c r="Q23" s="122"/>
      <c r="R23" s="122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</row>
    <row r="24" spans="1:75" ht="16.5" customHeight="1">
      <c r="A24" s="356"/>
      <c r="B24" s="148" t="e">
        <f>#REF!</f>
        <v>#REF!</v>
      </c>
      <c r="C24" s="187">
        <v>12</v>
      </c>
      <c r="D24" s="183">
        <v>6</v>
      </c>
      <c r="E24" s="239"/>
      <c r="F24" s="239"/>
      <c r="G24" s="240"/>
      <c r="H24" s="240"/>
      <c r="I24" s="176"/>
      <c r="J24" s="181"/>
      <c r="K24" s="165"/>
      <c r="L24" s="165"/>
      <c r="M24" s="121"/>
      <c r="N24" s="165"/>
      <c r="O24" s="165"/>
      <c r="P24" s="121"/>
      <c r="Q24" s="122"/>
      <c r="R24" s="122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</row>
    <row r="25" spans="1:75" ht="16.5" customHeight="1">
      <c r="A25" s="356"/>
      <c r="B25" s="251" t="s">
        <v>63</v>
      </c>
      <c r="C25" s="187">
        <v>6</v>
      </c>
      <c r="D25" s="183">
        <v>6</v>
      </c>
      <c r="E25" s="239"/>
      <c r="F25" s="239"/>
      <c r="G25" s="240"/>
      <c r="H25" s="240"/>
      <c r="I25" s="176"/>
      <c r="J25" s="181"/>
      <c r="K25" s="165"/>
      <c r="L25" s="165"/>
      <c r="M25" s="121"/>
      <c r="N25" s="165"/>
      <c r="O25" s="165"/>
      <c r="P25" s="121"/>
      <c r="Q25" s="122"/>
      <c r="R25" s="122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</row>
    <row r="26" spans="1:75" ht="16.5" customHeight="1" thickBot="1">
      <c r="A26" s="357"/>
      <c r="B26" s="252" t="e">
        <f>#REF!</f>
        <v>#REF!</v>
      </c>
      <c r="C26" s="188">
        <v>3</v>
      </c>
      <c r="D26" s="184">
        <v>6</v>
      </c>
      <c r="E26" s="239"/>
      <c r="F26" s="239"/>
      <c r="G26" s="240"/>
      <c r="H26" s="240"/>
      <c r="I26" s="177"/>
      <c r="J26" s="181"/>
      <c r="K26" s="165"/>
      <c r="L26" s="165"/>
      <c r="M26" s="121"/>
      <c r="N26" s="165"/>
      <c r="O26" s="165"/>
      <c r="P26" s="121"/>
      <c r="Q26" s="122"/>
      <c r="R26" s="122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</row>
    <row r="27" spans="1:75" ht="16.5" customHeight="1">
      <c r="A27" s="355" t="s">
        <v>41</v>
      </c>
      <c r="B27" s="146" t="e">
        <f>#REF!</f>
        <v>#REF!</v>
      </c>
      <c r="C27" s="186">
        <v>14</v>
      </c>
      <c r="D27" s="185">
        <v>6</v>
      </c>
      <c r="E27" s="239"/>
      <c r="F27" s="239"/>
      <c r="G27" s="240"/>
      <c r="H27" s="240"/>
      <c r="I27" s="178"/>
      <c r="J27" s="181"/>
      <c r="K27" s="165"/>
      <c r="L27" s="165"/>
      <c r="M27" s="121"/>
      <c r="N27" s="165"/>
      <c r="O27" s="165"/>
      <c r="P27" s="121"/>
      <c r="Q27" s="122"/>
      <c r="R27" s="122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</row>
    <row r="28" spans="1:75" ht="16.5" customHeight="1">
      <c r="A28" s="356"/>
      <c r="B28" s="148" t="s">
        <v>18</v>
      </c>
      <c r="C28" s="187">
        <v>10</v>
      </c>
      <c r="D28" s="183">
        <v>6</v>
      </c>
      <c r="E28" s="239"/>
      <c r="F28" s="239"/>
      <c r="G28" s="240"/>
      <c r="H28" s="240"/>
      <c r="I28" s="176"/>
      <c r="J28" s="181"/>
      <c r="K28" s="165"/>
      <c r="L28" s="165"/>
      <c r="M28" s="121"/>
      <c r="N28" s="165"/>
      <c r="O28" s="165"/>
      <c r="P28" s="121"/>
      <c r="Q28" s="122"/>
      <c r="R28" s="122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</row>
    <row r="29" spans="1:75" ht="16.5" customHeight="1">
      <c r="A29" s="356"/>
      <c r="B29" s="251" t="s">
        <v>66</v>
      </c>
      <c r="C29" s="187">
        <v>7</v>
      </c>
      <c r="D29" s="183">
        <v>6</v>
      </c>
      <c r="E29" s="239"/>
      <c r="F29" s="239"/>
      <c r="G29" s="240"/>
      <c r="H29" s="240"/>
      <c r="I29" s="176"/>
      <c r="J29" s="181"/>
      <c r="K29" s="165"/>
      <c r="L29" s="165"/>
      <c r="M29" s="121"/>
      <c r="N29" s="165"/>
      <c r="O29" s="165"/>
      <c r="P29" s="121"/>
      <c r="Q29" s="122"/>
      <c r="R29" s="122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</row>
    <row r="30" spans="1:75" ht="16.5" customHeight="1" thickBot="1">
      <c r="A30" s="357"/>
      <c r="B30" s="251" t="s">
        <v>65</v>
      </c>
      <c r="C30" s="188">
        <v>2</v>
      </c>
      <c r="D30" s="184">
        <v>6</v>
      </c>
      <c r="E30" s="239"/>
      <c r="F30" s="239"/>
      <c r="G30" s="240"/>
      <c r="H30" s="240"/>
      <c r="I30" s="177"/>
      <c r="J30" s="181"/>
      <c r="K30" s="165"/>
      <c r="L30" s="165"/>
      <c r="M30" s="121"/>
      <c r="N30" s="165"/>
      <c r="O30" s="165"/>
      <c r="P30" s="121"/>
      <c r="Q30" s="122"/>
      <c r="R30" s="122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</row>
    <row r="31" spans="1:75" ht="16.5" customHeight="1">
      <c r="A31" s="355" t="s">
        <v>40</v>
      </c>
      <c r="B31" s="146" t="s">
        <v>68</v>
      </c>
      <c r="C31" s="186">
        <v>16</v>
      </c>
      <c r="D31" s="185">
        <v>6</v>
      </c>
      <c r="E31" s="239"/>
      <c r="F31" s="239"/>
      <c r="G31" s="240"/>
      <c r="H31" s="240"/>
      <c r="I31" s="178"/>
      <c r="J31" s="181"/>
      <c r="K31" s="165"/>
      <c r="L31" s="165"/>
      <c r="M31" s="121"/>
      <c r="N31" s="165"/>
      <c r="O31" s="165"/>
      <c r="P31" s="121"/>
      <c r="Q31" s="122"/>
      <c r="R31" s="122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</row>
    <row r="32" spans="1:75" ht="16.5" customHeight="1">
      <c r="A32" s="356"/>
      <c r="B32" s="148" t="s">
        <v>22</v>
      </c>
      <c r="C32" s="187">
        <v>13</v>
      </c>
      <c r="D32" s="183">
        <v>6</v>
      </c>
      <c r="E32" s="239"/>
      <c r="F32" s="239"/>
      <c r="G32" s="240"/>
      <c r="H32" s="240"/>
      <c r="I32" s="176"/>
      <c r="J32" s="181"/>
      <c r="K32" s="165"/>
      <c r="L32" s="165"/>
      <c r="M32" s="121"/>
      <c r="N32" s="165"/>
      <c r="O32" s="165"/>
      <c r="P32" s="121"/>
      <c r="Q32" s="122"/>
      <c r="R32" s="122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</row>
    <row r="33" spans="1:75" ht="16.5" customHeight="1">
      <c r="A33" s="356"/>
      <c r="B33" s="251" t="e">
        <f>#REF!</f>
        <v>#REF!</v>
      </c>
      <c r="C33" s="187">
        <v>2</v>
      </c>
      <c r="D33" s="183">
        <v>6</v>
      </c>
      <c r="E33" s="239"/>
      <c r="F33" s="239"/>
      <c r="G33" s="240"/>
      <c r="H33" s="240"/>
      <c r="I33" s="176"/>
      <c r="J33" s="181"/>
      <c r="K33" s="165"/>
      <c r="L33" s="165"/>
      <c r="M33" s="121"/>
      <c r="N33" s="165"/>
      <c r="O33" s="165"/>
      <c r="P33" s="121"/>
      <c r="Q33" s="122"/>
      <c r="R33" s="122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</row>
    <row r="34" spans="1:75" ht="16.5" customHeight="1" thickBot="1">
      <c r="A34" s="357"/>
      <c r="B34" s="252" t="s">
        <v>69</v>
      </c>
      <c r="C34" s="188">
        <v>2</v>
      </c>
      <c r="D34" s="184">
        <v>6</v>
      </c>
      <c r="E34" s="239"/>
      <c r="F34" s="239"/>
      <c r="G34" s="245"/>
      <c r="H34" s="245"/>
      <c r="I34" s="177"/>
      <c r="J34" s="181"/>
      <c r="K34" s="165"/>
      <c r="L34" s="165"/>
      <c r="M34" s="121"/>
      <c r="N34" s="165"/>
      <c r="O34" s="165"/>
      <c r="P34" s="121"/>
      <c r="Q34" s="122"/>
      <c r="R34" s="122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</row>
    <row r="35" spans="1:75" ht="13.5" customHeight="1" thickBot="1">
      <c r="A35" s="358" t="s">
        <v>213</v>
      </c>
      <c r="B35" s="358"/>
      <c r="C35" s="171" t="e">
        <f>SUM(C3:C34)</f>
        <v>#REF!</v>
      </c>
      <c r="D35" s="172" t="e">
        <f>#REF!</f>
        <v>#REF!</v>
      </c>
      <c r="E35" s="173"/>
      <c r="F35" s="171">
        <f>SUM(F3:F34)</f>
        <v>0</v>
      </c>
      <c r="G35" s="243">
        <f>K35</f>
        <v>0</v>
      </c>
      <c r="H35" s="244"/>
      <c r="I35" s="179">
        <f>SUM(I3:I34)</f>
        <v>0</v>
      </c>
      <c r="J35" s="181"/>
      <c r="K35" s="189"/>
      <c r="L35" s="117"/>
      <c r="M35" s="117"/>
      <c r="N35" s="189"/>
      <c r="O35" s="117"/>
      <c r="P35" s="117"/>
      <c r="Q35" s="190"/>
      <c r="R35" s="180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</row>
    <row r="36" spans="1:75" ht="12.7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</row>
    <row r="37" spans="1:75" ht="12.75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</row>
    <row r="38" spans="1:75" ht="12.75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</row>
    <row r="39" spans="1:75" ht="12.7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</row>
    <row r="40" spans="1:75" ht="12.75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</row>
    <row r="41" spans="1:75" ht="12.7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</row>
    <row r="42" spans="1:75" ht="12.7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</row>
    <row r="43" spans="1:75" ht="12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</row>
    <row r="44" spans="1:75" ht="12.75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</row>
    <row r="45" spans="1:75" ht="12.7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</row>
    <row r="46" spans="1:75" ht="12.7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</row>
    <row r="47" spans="1:75" ht="12.7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</row>
    <row r="48" spans="1:75" ht="12.7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</row>
    <row r="49" spans="1:75" ht="12.7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</row>
    <row r="50" spans="1:75" ht="12.75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</row>
    <row r="51" spans="1:75" ht="12.75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</row>
    <row r="52" spans="1:75" ht="12.75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</row>
    <row r="53" spans="1:75" ht="12.75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</row>
    <row r="54" spans="1:75" ht="12.7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</row>
    <row r="55" spans="1:75" ht="12.75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</row>
    <row r="56" spans="1:75" ht="12.7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</row>
    <row r="57" spans="1:75" ht="12.75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</row>
    <row r="58" spans="1:75" ht="12.75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</row>
    <row r="59" spans="1:75" ht="12.75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</row>
    <row r="60" spans="1:75" ht="12.75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</row>
    <row r="61" spans="1:75" ht="12.75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</row>
    <row r="62" spans="1:75" ht="12.75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</row>
    <row r="63" spans="1:75" ht="12.7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</row>
    <row r="64" spans="1:75" ht="12.7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</row>
    <row r="65" spans="1:75" ht="12.7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</row>
    <row r="66" spans="1:75" ht="12.7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</row>
    <row r="67" spans="1:75" ht="12.7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</row>
    <row r="68" spans="1:75" ht="12.7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</row>
    <row r="69" spans="1:75" ht="12.7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</row>
    <row r="70" spans="1:75" ht="12.7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</row>
    <row r="71" spans="1:75" ht="12.7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</row>
    <row r="72" spans="1:75" ht="12.7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</row>
    <row r="73" spans="1:75" ht="12.7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</row>
    <row r="74" spans="1:75" ht="12.7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</row>
    <row r="75" spans="1:75" ht="12.7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</row>
    <row r="76" spans="1:75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</row>
    <row r="77" spans="1:75" ht="12.7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</row>
    <row r="78" spans="1:75" ht="12.75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</row>
    <row r="79" spans="1:75" ht="12.75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</row>
    <row r="80" spans="1:75" ht="12.7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</row>
    <row r="81" spans="1:75" ht="12.75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</row>
    <row r="82" spans="1:75" ht="12.75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1"/>
    </row>
    <row r="83" spans="1:75" ht="12.75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</row>
    <row r="84" spans="1:75" ht="12.75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</row>
    <row r="85" spans="1:75" ht="12.75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</row>
    <row r="86" spans="1:75" ht="12.75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</row>
    <row r="87" spans="1:75" ht="12.75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</row>
    <row r="88" spans="1:75" ht="12.7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</row>
    <row r="89" spans="1:75" ht="12.75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</row>
    <row r="90" spans="1:75" ht="12.75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</row>
    <row r="91" spans="1:75" ht="12.75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</row>
    <row r="92" spans="1:75" ht="12.7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</row>
    <row r="93" spans="1:75" ht="12.75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</row>
    <row r="94" spans="1:75" ht="12.7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</row>
    <row r="95" spans="1:75" ht="12.7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</row>
    <row r="96" spans="1:75" ht="12.75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</row>
    <row r="97" spans="1:75" ht="12.75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</row>
    <row r="98" spans="1:75" ht="12.75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</row>
    <row r="99" spans="1:75" ht="12.7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</row>
    <row r="100" spans="1:75" ht="12.75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</row>
    <row r="101" spans="1:75" ht="12.75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1"/>
    </row>
    <row r="102" spans="1:75" ht="12.75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1"/>
    </row>
    <row r="103" spans="1:75" ht="12.75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</row>
    <row r="104" spans="1:75" ht="12.7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1"/>
    </row>
    <row r="105" spans="1:75" ht="12.7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1"/>
    </row>
    <row r="106" spans="1:75" ht="12.7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81"/>
      <c r="BW106" s="181"/>
    </row>
    <row r="107" spans="1:75" ht="12.7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81"/>
      <c r="BN107" s="181"/>
      <c r="BO107" s="181"/>
      <c r="BP107" s="181"/>
      <c r="BQ107" s="181"/>
      <c r="BR107" s="181"/>
      <c r="BS107" s="181"/>
      <c r="BT107" s="181"/>
      <c r="BU107" s="181"/>
      <c r="BV107" s="181"/>
      <c r="BW107" s="181"/>
    </row>
    <row r="108" spans="1:75" ht="12.7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81"/>
      <c r="BW108" s="181"/>
    </row>
    <row r="109" spans="1:75" ht="12.7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  <c r="BV109" s="181"/>
      <c r="BW109" s="181"/>
    </row>
    <row r="110" spans="1:75" ht="12.7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</row>
    <row r="111" spans="1:75" ht="12.7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81"/>
      <c r="BW111" s="181"/>
    </row>
    <row r="112" spans="1:75" ht="12.7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</row>
    <row r="113" spans="1:75" ht="12.7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</row>
    <row r="114" spans="1:75" ht="12.7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1"/>
    </row>
    <row r="115" spans="1:75" ht="12.7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1"/>
    </row>
    <row r="116" spans="1:75" ht="12.7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81"/>
      <c r="BW116" s="181"/>
    </row>
    <row r="117" spans="1:75" ht="12.7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1"/>
      <c r="BI117" s="181"/>
      <c r="BJ117" s="181"/>
      <c r="BK117" s="181"/>
      <c r="BL117" s="181"/>
      <c r="BM117" s="181"/>
      <c r="BN117" s="181"/>
      <c r="BO117" s="181"/>
      <c r="BP117" s="181"/>
      <c r="BQ117" s="181"/>
      <c r="BR117" s="181"/>
      <c r="BS117" s="181"/>
      <c r="BT117" s="181"/>
      <c r="BU117" s="181"/>
      <c r="BV117" s="181"/>
      <c r="BW117" s="181"/>
    </row>
    <row r="118" spans="1:75" ht="12.75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</row>
    <row r="119" spans="1:75" ht="12.7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</row>
    <row r="120" spans="1:75" ht="12.75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  <c r="AS120" s="181"/>
      <c r="AT120" s="181"/>
      <c r="AU120" s="181"/>
      <c r="AV120" s="181"/>
      <c r="AW120" s="181"/>
      <c r="AX120" s="181"/>
      <c r="AY120" s="181"/>
      <c r="AZ120" s="181"/>
      <c r="BA120" s="181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1"/>
    </row>
    <row r="121" spans="1:75" ht="12.7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181"/>
      <c r="BH121" s="181"/>
      <c r="BI121" s="181"/>
      <c r="BJ121" s="181"/>
      <c r="BK121" s="181"/>
      <c r="BL121" s="181"/>
      <c r="BM121" s="181"/>
      <c r="BN121" s="181"/>
      <c r="BO121" s="181"/>
      <c r="BP121" s="181"/>
      <c r="BQ121" s="181"/>
      <c r="BR121" s="181"/>
      <c r="BS121" s="181"/>
      <c r="BT121" s="181"/>
      <c r="BU121" s="181"/>
      <c r="BV121" s="181"/>
      <c r="BW121" s="181"/>
    </row>
    <row r="122" spans="1:75" ht="12.75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81"/>
      <c r="BE122" s="181"/>
      <c r="BF122" s="181"/>
      <c r="BG122" s="181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1"/>
      <c r="BS122" s="181"/>
      <c r="BT122" s="181"/>
      <c r="BU122" s="181"/>
      <c r="BV122" s="181"/>
      <c r="BW122" s="181"/>
    </row>
    <row r="123" spans="1:75" ht="12.75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181"/>
      <c r="BC123" s="181"/>
      <c r="BD123" s="181"/>
      <c r="BE123" s="181"/>
      <c r="BF123" s="181"/>
      <c r="BG123" s="181"/>
      <c r="BH123" s="181"/>
      <c r="BI123" s="181"/>
      <c r="BJ123" s="181"/>
      <c r="BK123" s="181"/>
      <c r="BL123" s="181"/>
      <c r="BM123" s="181"/>
      <c r="BN123" s="181"/>
      <c r="BO123" s="181"/>
      <c r="BP123" s="181"/>
      <c r="BQ123" s="181"/>
      <c r="BR123" s="181"/>
      <c r="BS123" s="181"/>
      <c r="BT123" s="181"/>
      <c r="BU123" s="181"/>
      <c r="BV123" s="181"/>
      <c r="BW123" s="181"/>
    </row>
    <row r="124" spans="1:75" ht="12.75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81"/>
      <c r="BW124" s="181"/>
    </row>
    <row r="125" spans="1:75" ht="12.75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1"/>
    </row>
    <row r="126" spans="1:75" ht="12.75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181"/>
      <c r="BQ126" s="181"/>
      <c r="BR126" s="181"/>
      <c r="BS126" s="181"/>
      <c r="BT126" s="181"/>
      <c r="BU126" s="181"/>
      <c r="BV126" s="181"/>
      <c r="BW126" s="181"/>
    </row>
    <row r="127" spans="1:75" ht="12.75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/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1"/>
    </row>
    <row r="128" spans="1:75" ht="12.75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1"/>
      <c r="BV128" s="181"/>
      <c r="BW128" s="181"/>
    </row>
    <row r="129" spans="1:16" ht="12.75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ht="12.75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ht="12.75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ht="12.75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ht="12.75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ht="12.75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ht="12.75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ht="12.75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ht="12.75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ht="12.75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ht="12.75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ht="12.75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</row>
    <row r="141" spans="1:16" ht="12.75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ht="12.75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ht="12.75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ht="12.75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ht="12.75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ht="12.75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ht="12.75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ht="12.75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ht="12.75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ht="12.75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ht="12.75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ht="12.75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ht="12.75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ht="12.75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ht="12.75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ht="12.75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</sheetData>
  <mergeCells count="16">
    <mergeCell ref="N1:O2"/>
    <mergeCell ref="P1:Q2"/>
    <mergeCell ref="A2:B2"/>
    <mergeCell ref="A3:A6"/>
    <mergeCell ref="A1:C1"/>
    <mergeCell ref="E1:F2"/>
    <mergeCell ref="G1:H2"/>
    <mergeCell ref="K1:L1"/>
    <mergeCell ref="A7:A10"/>
    <mergeCell ref="A11:A14"/>
    <mergeCell ref="A15:A18"/>
    <mergeCell ref="A19:A22"/>
    <mergeCell ref="A23:A26"/>
    <mergeCell ref="A27:A30"/>
    <mergeCell ref="A31:A34"/>
    <mergeCell ref="A35:B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57421875" style="0" customWidth="1"/>
    <col min="3" max="3" width="3.7109375" style="0" customWidth="1"/>
    <col min="4" max="19" width="5.7109375" style="0" customWidth="1"/>
    <col min="20" max="20" width="3.7109375" style="0" customWidth="1"/>
    <col min="21" max="21" width="6.8515625" style="0" customWidth="1"/>
  </cols>
  <sheetData>
    <row r="1" spans="1:21" ht="12.75">
      <c r="A1" s="213" t="s">
        <v>237</v>
      </c>
      <c r="B1" s="228" t="s">
        <v>238</v>
      </c>
      <c r="C1" s="391" t="s">
        <v>143</v>
      </c>
      <c r="D1" s="395" t="s">
        <v>251</v>
      </c>
      <c r="E1" s="395"/>
      <c r="F1" s="395"/>
      <c r="G1" s="395"/>
      <c r="H1" s="395"/>
      <c r="I1" s="395"/>
      <c r="J1" s="395"/>
      <c r="K1" s="395"/>
      <c r="L1" s="395"/>
      <c r="M1" s="396"/>
      <c r="N1" s="396"/>
      <c r="O1" s="396"/>
      <c r="P1" s="396"/>
      <c r="Q1" s="396"/>
      <c r="R1" s="396"/>
      <c r="S1" s="396"/>
      <c r="T1" s="396"/>
      <c r="U1" s="396"/>
    </row>
    <row r="2" spans="1:21" ht="27.75" customHeight="1">
      <c r="A2" s="229" t="e">
        <f>#REF!</f>
        <v>#REF!</v>
      </c>
      <c r="B2" s="230" t="e">
        <f>#REF!</f>
        <v>#REF!</v>
      </c>
      <c r="C2" s="392"/>
      <c r="D2" s="397" t="e">
        <f>#REF!</f>
        <v>#REF!</v>
      </c>
      <c r="E2" s="379" t="e">
        <f>#REF!</f>
        <v>#REF!</v>
      </c>
      <c r="F2" s="400" t="e">
        <f>#REF!</f>
        <v>#REF!</v>
      </c>
      <c r="G2" s="403" t="e">
        <f>#REF!</f>
        <v>#REF!</v>
      </c>
      <c r="H2" s="350" t="e">
        <f>#REF!</f>
        <v>#REF!</v>
      </c>
      <c r="I2" s="382" t="e">
        <f>#REF!</f>
        <v>#REF!</v>
      </c>
      <c r="J2" s="350" t="e">
        <f>#REF!</f>
        <v>#REF!</v>
      </c>
      <c r="K2" s="350" t="e">
        <f>#REF!</f>
        <v>#REF!</v>
      </c>
      <c r="L2" s="350" t="e">
        <f>#REF!</f>
        <v>#REF!</v>
      </c>
      <c r="M2" s="388" t="e">
        <f>#REF!</f>
        <v>#REF!</v>
      </c>
      <c r="N2" s="373" t="e">
        <f>#REF!</f>
        <v>#REF!</v>
      </c>
      <c r="O2" s="379" t="e">
        <f>#REF!</f>
        <v>#REF!</v>
      </c>
      <c r="P2" s="382" t="e">
        <f>#REF!</f>
        <v>#REF!</v>
      </c>
      <c r="Q2" s="385" t="e">
        <f>#REF!</f>
        <v>#REF!</v>
      </c>
      <c r="R2" s="379" t="e">
        <f>#REF!</f>
        <v>#REF!</v>
      </c>
      <c r="S2" s="350" t="e">
        <f>#REF!</f>
        <v>#REF!</v>
      </c>
      <c r="T2" s="347" t="s">
        <v>144</v>
      </c>
      <c r="U2" s="374" t="s">
        <v>145</v>
      </c>
    </row>
    <row r="3" spans="1:21" ht="27.75" customHeight="1">
      <c r="A3" s="216" t="s">
        <v>240</v>
      </c>
      <c r="B3" s="232" t="s">
        <v>239</v>
      </c>
      <c r="C3" s="393"/>
      <c r="D3" s="398"/>
      <c r="E3" s="380"/>
      <c r="F3" s="401"/>
      <c r="G3" s="404"/>
      <c r="H3" s="345"/>
      <c r="I3" s="383"/>
      <c r="J3" s="345"/>
      <c r="K3" s="345"/>
      <c r="L3" s="345"/>
      <c r="M3" s="389"/>
      <c r="N3" s="348"/>
      <c r="O3" s="380"/>
      <c r="P3" s="383"/>
      <c r="Q3" s="386"/>
      <c r="R3" s="380"/>
      <c r="S3" s="345"/>
      <c r="T3" s="343"/>
      <c r="U3" s="375"/>
    </row>
    <row r="4" spans="1:21" ht="27.75" customHeight="1">
      <c r="A4" s="231" t="e">
        <f>#REF!+#REF!</f>
        <v>#REF!</v>
      </c>
      <c r="B4" s="231" t="e">
        <f>#REF!+#REF!</f>
        <v>#REF!</v>
      </c>
      <c r="C4" s="392"/>
      <c r="D4" s="398"/>
      <c r="E4" s="380"/>
      <c r="F4" s="401"/>
      <c r="G4" s="404"/>
      <c r="H4" s="345"/>
      <c r="I4" s="383"/>
      <c r="J4" s="345"/>
      <c r="K4" s="345"/>
      <c r="L4" s="345"/>
      <c r="M4" s="389"/>
      <c r="N4" s="348"/>
      <c r="O4" s="380"/>
      <c r="P4" s="383"/>
      <c r="Q4" s="386"/>
      <c r="R4" s="380"/>
      <c r="S4" s="345"/>
      <c r="T4" s="343"/>
      <c r="U4" s="375"/>
    </row>
    <row r="5" spans="1:21" ht="27.75" customHeight="1" thickBot="1">
      <c r="A5" s="214" t="e">
        <f>A2-A4</f>
        <v>#REF!</v>
      </c>
      <c r="B5" s="215" t="e">
        <f>B2-B4</f>
        <v>#REF!</v>
      </c>
      <c r="C5" s="394"/>
      <c r="D5" s="399"/>
      <c r="E5" s="381"/>
      <c r="F5" s="402"/>
      <c r="G5" s="405"/>
      <c r="H5" s="346"/>
      <c r="I5" s="384"/>
      <c r="J5" s="346"/>
      <c r="K5" s="346"/>
      <c r="L5" s="346"/>
      <c r="M5" s="390"/>
      <c r="N5" s="349"/>
      <c r="O5" s="381"/>
      <c r="P5" s="384"/>
      <c r="Q5" s="387"/>
      <c r="R5" s="381"/>
      <c r="S5" s="346"/>
      <c r="T5" s="344"/>
      <c r="U5" s="376"/>
    </row>
    <row r="6" spans="1:21" ht="12.75">
      <c r="A6" s="88" t="s">
        <v>156</v>
      </c>
      <c r="B6" s="88" t="s">
        <v>71</v>
      </c>
      <c r="C6" s="218">
        <f aca="true" t="shared" si="0" ref="C6:C37">SUM(D6:S6)</f>
        <v>0</v>
      </c>
      <c r="D6" s="89"/>
      <c r="E6" s="89"/>
      <c r="F6" s="89"/>
      <c r="G6" s="89"/>
      <c r="H6" s="90"/>
      <c r="I6" s="90"/>
      <c r="J6" s="90"/>
      <c r="K6" s="90"/>
      <c r="L6" s="90"/>
      <c r="M6" s="91"/>
      <c r="N6" s="91"/>
      <c r="O6" s="91"/>
      <c r="P6" s="91"/>
      <c r="Q6" s="91"/>
      <c r="R6" s="91"/>
      <c r="S6" s="91"/>
      <c r="T6" s="92"/>
      <c r="U6" s="93" t="e">
        <f aca="true" t="shared" si="1" ref="U6:U37">AVERAGE(C6/T6)</f>
        <v>#DIV/0!</v>
      </c>
    </row>
    <row r="7" spans="1:21" ht="12.75">
      <c r="A7" s="88" t="s">
        <v>154</v>
      </c>
      <c r="B7" s="88" t="s">
        <v>71</v>
      </c>
      <c r="C7" s="111">
        <f t="shared" si="0"/>
        <v>0</v>
      </c>
      <c r="D7" s="89"/>
      <c r="E7" s="89"/>
      <c r="F7" s="89"/>
      <c r="G7" s="89"/>
      <c r="H7" s="89"/>
      <c r="I7" s="89"/>
      <c r="J7" s="89"/>
      <c r="K7" s="89"/>
      <c r="L7" s="89"/>
      <c r="M7" s="96"/>
      <c r="N7" s="96"/>
      <c r="O7" s="96"/>
      <c r="P7" s="96"/>
      <c r="Q7" s="96"/>
      <c r="R7" s="96"/>
      <c r="S7" s="96"/>
      <c r="T7" s="98"/>
      <c r="U7" s="97" t="e">
        <f t="shared" si="1"/>
        <v>#DIV/0!</v>
      </c>
    </row>
    <row r="8" spans="1:21" ht="12.75">
      <c r="A8" s="88" t="s">
        <v>147</v>
      </c>
      <c r="B8" s="88" t="s">
        <v>149</v>
      </c>
      <c r="C8" s="111">
        <f t="shared" si="0"/>
        <v>0</v>
      </c>
      <c r="D8" s="89"/>
      <c r="E8" s="89"/>
      <c r="F8" s="89"/>
      <c r="G8" s="96"/>
      <c r="H8" s="89"/>
      <c r="I8" s="89"/>
      <c r="J8" s="89"/>
      <c r="K8" s="89"/>
      <c r="L8" s="89"/>
      <c r="M8" s="96"/>
      <c r="N8" s="96"/>
      <c r="O8" s="96"/>
      <c r="P8" s="96"/>
      <c r="Q8" s="96"/>
      <c r="R8" s="96"/>
      <c r="S8" s="96"/>
      <c r="T8" s="98"/>
      <c r="U8" s="97" t="e">
        <f t="shared" si="1"/>
        <v>#DIV/0!</v>
      </c>
    </row>
    <row r="9" spans="1:21" ht="12.75">
      <c r="A9" s="88" t="s">
        <v>233</v>
      </c>
      <c r="B9" s="88" t="s">
        <v>71</v>
      </c>
      <c r="C9" s="111">
        <f t="shared" si="0"/>
        <v>0</v>
      </c>
      <c r="D9" s="95"/>
      <c r="E9" s="95"/>
      <c r="F9" s="95"/>
      <c r="G9" s="95"/>
      <c r="H9" s="95"/>
      <c r="I9" s="95"/>
      <c r="J9" s="89"/>
      <c r="K9" s="89"/>
      <c r="L9" s="89"/>
      <c r="M9" s="96"/>
      <c r="N9" s="96"/>
      <c r="O9" s="96"/>
      <c r="P9" s="96"/>
      <c r="Q9" s="96"/>
      <c r="R9" s="96"/>
      <c r="S9" s="96"/>
      <c r="T9" s="92"/>
      <c r="U9" s="97" t="e">
        <f t="shared" si="1"/>
        <v>#DIV/0!</v>
      </c>
    </row>
    <row r="10" spans="1:21" ht="12.75">
      <c r="A10" s="88" t="s">
        <v>155</v>
      </c>
      <c r="B10" s="88" t="s">
        <v>71</v>
      </c>
      <c r="C10" s="111">
        <f t="shared" si="0"/>
        <v>0</v>
      </c>
      <c r="D10" s="89"/>
      <c r="E10" s="89"/>
      <c r="F10" s="89"/>
      <c r="G10" s="89"/>
      <c r="H10" s="89"/>
      <c r="I10" s="89"/>
      <c r="J10" s="89"/>
      <c r="K10" s="89"/>
      <c r="L10" s="89"/>
      <c r="M10" s="96"/>
      <c r="N10" s="96"/>
      <c r="O10" s="96"/>
      <c r="P10" s="96"/>
      <c r="Q10" s="96"/>
      <c r="R10" s="96"/>
      <c r="S10" s="96"/>
      <c r="T10" s="98"/>
      <c r="U10" s="97" t="e">
        <f t="shared" si="1"/>
        <v>#DIV/0!</v>
      </c>
    </row>
    <row r="11" spans="1:21" ht="12.75">
      <c r="A11" s="88" t="s">
        <v>161</v>
      </c>
      <c r="B11" s="88" t="s">
        <v>26</v>
      </c>
      <c r="C11" s="111">
        <f t="shared" si="0"/>
        <v>0</v>
      </c>
      <c r="D11" s="95"/>
      <c r="E11" s="95"/>
      <c r="F11" s="95"/>
      <c r="G11" s="95"/>
      <c r="H11" s="95"/>
      <c r="I11" s="95"/>
      <c r="J11" s="89"/>
      <c r="K11" s="89"/>
      <c r="L11" s="89"/>
      <c r="M11" s="96"/>
      <c r="N11" s="96"/>
      <c r="O11" s="96"/>
      <c r="P11" s="96"/>
      <c r="Q11" s="96"/>
      <c r="R11" s="96"/>
      <c r="S11" s="96"/>
      <c r="T11" s="92"/>
      <c r="U11" s="97" t="e">
        <f t="shared" si="1"/>
        <v>#DIV/0!</v>
      </c>
    </row>
    <row r="12" spans="1:21" ht="12.75">
      <c r="A12" s="153" t="s">
        <v>203</v>
      </c>
      <c r="B12" s="88" t="s">
        <v>57</v>
      </c>
      <c r="C12" s="111">
        <f t="shared" si="0"/>
        <v>0</v>
      </c>
      <c r="D12" s="89"/>
      <c r="E12" s="89"/>
      <c r="F12" s="89"/>
      <c r="G12" s="89"/>
      <c r="H12" s="89"/>
      <c r="I12" s="89"/>
      <c r="J12" s="89"/>
      <c r="K12" s="89"/>
      <c r="L12" s="89"/>
      <c r="M12" s="96"/>
      <c r="N12" s="96"/>
      <c r="O12" s="96"/>
      <c r="P12" s="96"/>
      <c r="Q12" s="96"/>
      <c r="R12" s="96"/>
      <c r="S12" s="96"/>
      <c r="T12" s="104"/>
      <c r="U12" s="97" t="e">
        <f t="shared" si="1"/>
        <v>#DIV/0!</v>
      </c>
    </row>
    <row r="13" spans="1:21" ht="12.75">
      <c r="A13" s="88" t="s">
        <v>196</v>
      </c>
      <c r="B13" s="88" t="s">
        <v>29</v>
      </c>
      <c r="C13" s="111">
        <f t="shared" si="0"/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96"/>
      <c r="N13" s="96"/>
      <c r="O13" s="96"/>
      <c r="P13" s="96"/>
      <c r="Q13" s="96"/>
      <c r="R13" s="96"/>
      <c r="S13" s="96"/>
      <c r="T13" s="226"/>
      <c r="U13" s="97" t="e">
        <f t="shared" si="1"/>
        <v>#DIV/0!</v>
      </c>
    </row>
    <row r="14" spans="1:21" ht="12.75">
      <c r="A14" s="88" t="s">
        <v>221</v>
      </c>
      <c r="B14" s="88" t="s">
        <v>19</v>
      </c>
      <c r="C14" s="111">
        <f t="shared" si="0"/>
        <v>0</v>
      </c>
      <c r="D14" s="89"/>
      <c r="E14" s="89"/>
      <c r="F14" s="89"/>
      <c r="G14" s="89"/>
      <c r="H14" s="89"/>
      <c r="I14" s="89"/>
      <c r="J14" s="89"/>
      <c r="K14" s="89"/>
      <c r="L14" s="89"/>
      <c r="M14" s="96"/>
      <c r="N14" s="96"/>
      <c r="O14" s="96"/>
      <c r="P14" s="96"/>
      <c r="Q14" s="96"/>
      <c r="R14" s="96"/>
      <c r="S14" s="96"/>
      <c r="T14" s="98"/>
      <c r="U14" s="97" t="e">
        <f t="shared" si="1"/>
        <v>#DIV/0!</v>
      </c>
    </row>
    <row r="15" spans="1:21" ht="12.75">
      <c r="A15" s="219" t="s">
        <v>163</v>
      </c>
      <c r="B15" s="88" t="s">
        <v>19</v>
      </c>
      <c r="C15" s="111">
        <f t="shared" si="0"/>
        <v>0</v>
      </c>
      <c r="D15" s="95"/>
      <c r="E15" s="95"/>
      <c r="F15" s="95"/>
      <c r="G15" s="95"/>
      <c r="H15" s="95"/>
      <c r="I15" s="95"/>
      <c r="J15" s="95"/>
      <c r="K15" s="95"/>
      <c r="L15" s="95"/>
      <c r="M15" s="96"/>
      <c r="N15" s="96"/>
      <c r="O15" s="96"/>
      <c r="P15" s="96"/>
      <c r="Q15" s="96"/>
      <c r="R15" s="96"/>
      <c r="S15" s="96"/>
      <c r="T15" s="104"/>
      <c r="U15" s="97" t="e">
        <f t="shared" si="1"/>
        <v>#DIV/0!</v>
      </c>
    </row>
    <row r="16" spans="1:21" ht="12.75">
      <c r="A16" s="88" t="s">
        <v>243</v>
      </c>
      <c r="B16" s="88" t="s">
        <v>19</v>
      </c>
      <c r="C16" s="111">
        <f t="shared" si="0"/>
        <v>0</v>
      </c>
      <c r="D16" s="89"/>
      <c r="E16" s="89"/>
      <c r="F16" s="89"/>
      <c r="G16" s="89"/>
      <c r="H16" s="96"/>
      <c r="I16" s="89"/>
      <c r="J16" s="89"/>
      <c r="K16" s="89"/>
      <c r="L16" s="89"/>
      <c r="M16" s="96"/>
      <c r="N16" s="96"/>
      <c r="O16" s="96"/>
      <c r="P16" s="96"/>
      <c r="Q16" s="96"/>
      <c r="R16" s="96"/>
      <c r="S16" s="96"/>
      <c r="T16" s="98"/>
      <c r="U16" s="97" t="e">
        <f t="shared" si="1"/>
        <v>#DIV/0!</v>
      </c>
    </row>
    <row r="17" spans="1:21" ht="12.75">
      <c r="A17" s="234" t="s">
        <v>229</v>
      </c>
      <c r="B17" s="88" t="s">
        <v>29</v>
      </c>
      <c r="C17" s="111">
        <f t="shared" si="0"/>
        <v>0</v>
      </c>
      <c r="D17" s="95"/>
      <c r="E17" s="95"/>
      <c r="F17" s="95"/>
      <c r="G17" s="95"/>
      <c r="H17" s="95"/>
      <c r="I17" s="95"/>
      <c r="J17" s="95"/>
      <c r="K17" s="95"/>
      <c r="L17" s="95"/>
      <c r="M17" s="96"/>
      <c r="N17" s="96"/>
      <c r="O17" s="96"/>
      <c r="P17" s="96"/>
      <c r="Q17" s="96"/>
      <c r="R17" s="96"/>
      <c r="S17" s="96"/>
      <c r="T17" s="227"/>
      <c r="U17" s="217" t="e">
        <f t="shared" si="1"/>
        <v>#DIV/0!</v>
      </c>
    </row>
    <row r="18" spans="1:21" ht="12.75">
      <c r="A18" s="88" t="s">
        <v>148</v>
      </c>
      <c r="B18" s="88" t="s">
        <v>149</v>
      </c>
      <c r="C18" s="111">
        <f t="shared" si="0"/>
        <v>0</v>
      </c>
      <c r="D18" s="89"/>
      <c r="E18" s="89"/>
      <c r="F18" s="89"/>
      <c r="G18" s="89"/>
      <c r="H18" s="96"/>
      <c r="I18" s="89"/>
      <c r="J18" s="89"/>
      <c r="K18" s="89"/>
      <c r="L18" s="89"/>
      <c r="M18" s="96"/>
      <c r="N18" s="96"/>
      <c r="O18" s="96"/>
      <c r="P18" s="96"/>
      <c r="Q18" s="96"/>
      <c r="R18" s="96"/>
      <c r="S18" s="96"/>
      <c r="T18" s="98"/>
      <c r="U18" s="97" t="e">
        <f t="shared" si="1"/>
        <v>#DIV/0!</v>
      </c>
    </row>
    <row r="19" spans="1:21" ht="12.75">
      <c r="A19" s="88" t="s">
        <v>153</v>
      </c>
      <c r="B19" s="88" t="s">
        <v>151</v>
      </c>
      <c r="C19" s="111">
        <f t="shared" si="0"/>
        <v>0</v>
      </c>
      <c r="D19" s="89"/>
      <c r="E19" s="89"/>
      <c r="F19" s="89"/>
      <c r="G19" s="89"/>
      <c r="H19" s="89"/>
      <c r="I19" s="89"/>
      <c r="J19" s="89"/>
      <c r="K19" s="89"/>
      <c r="L19" s="89"/>
      <c r="M19" s="96"/>
      <c r="N19" s="96"/>
      <c r="O19" s="96"/>
      <c r="P19" s="96"/>
      <c r="Q19" s="96"/>
      <c r="R19" s="96"/>
      <c r="S19" s="96"/>
      <c r="T19" s="98"/>
      <c r="U19" s="97" t="e">
        <f t="shared" si="1"/>
        <v>#DIV/0!</v>
      </c>
    </row>
    <row r="20" spans="1:21" ht="12.75">
      <c r="A20" s="219" t="s">
        <v>150</v>
      </c>
      <c r="B20" s="88" t="s">
        <v>151</v>
      </c>
      <c r="C20" s="111">
        <f t="shared" si="0"/>
        <v>0</v>
      </c>
      <c r="D20" s="89"/>
      <c r="E20" s="89"/>
      <c r="F20" s="89"/>
      <c r="G20" s="89"/>
      <c r="H20" s="89"/>
      <c r="I20" s="89"/>
      <c r="J20" s="89"/>
      <c r="K20" s="89"/>
      <c r="L20" s="89"/>
      <c r="M20" s="96"/>
      <c r="N20" s="96"/>
      <c r="O20" s="96"/>
      <c r="P20" s="96"/>
      <c r="Q20" s="96"/>
      <c r="R20" s="96"/>
      <c r="S20" s="96"/>
      <c r="T20" s="98"/>
      <c r="U20" s="97" t="e">
        <f t="shared" si="1"/>
        <v>#DIV/0!</v>
      </c>
    </row>
    <row r="21" spans="1:21" ht="12.75">
      <c r="A21" s="153" t="s">
        <v>198</v>
      </c>
      <c r="B21" s="88" t="s">
        <v>60</v>
      </c>
      <c r="C21" s="111">
        <f t="shared" si="0"/>
        <v>0</v>
      </c>
      <c r="D21" s="89"/>
      <c r="E21" s="89"/>
      <c r="F21" s="89"/>
      <c r="G21" s="89"/>
      <c r="H21" s="89"/>
      <c r="I21" s="89"/>
      <c r="J21" s="89"/>
      <c r="K21" s="89"/>
      <c r="L21" s="89"/>
      <c r="M21" s="96"/>
      <c r="N21" s="96"/>
      <c r="O21" s="96"/>
      <c r="P21" s="96"/>
      <c r="Q21" s="96"/>
      <c r="R21" s="96"/>
      <c r="S21" s="96"/>
      <c r="T21" s="226"/>
      <c r="U21" s="97" t="e">
        <f t="shared" si="1"/>
        <v>#DIV/0!</v>
      </c>
    </row>
    <row r="22" spans="1:21" ht="12.75">
      <c r="A22" s="234" t="s">
        <v>197</v>
      </c>
      <c r="B22" s="88" t="s">
        <v>60</v>
      </c>
      <c r="C22" s="111">
        <f t="shared" si="0"/>
        <v>0</v>
      </c>
      <c r="D22" s="89"/>
      <c r="E22" s="89"/>
      <c r="F22" s="89"/>
      <c r="G22" s="89"/>
      <c r="H22" s="89"/>
      <c r="I22" s="89"/>
      <c r="J22" s="89"/>
      <c r="K22" s="89"/>
      <c r="L22" s="89"/>
      <c r="M22" s="96"/>
      <c r="N22" s="96"/>
      <c r="O22" s="96"/>
      <c r="P22" s="96"/>
      <c r="Q22" s="96"/>
      <c r="R22" s="96"/>
      <c r="S22" s="96"/>
      <c r="T22" s="226"/>
      <c r="U22" s="97" t="e">
        <f t="shared" si="1"/>
        <v>#DIV/0!</v>
      </c>
    </row>
    <row r="23" spans="1:21" ht="12.75">
      <c r="A23" s="88" t="s">
        <v>200</v>
      </c>
      <c r="B23" s="88" t="s">
        <v>71</v>
      </c>
      <c r="C23" s="111">
        <f t="shared" si="0"/>
        <v>0</v>
      </c>
      <c r="D23" s="89"/>
      <c r="E23" s="89"/>
      <c r="F23" s="89"/>
      <c r="G23" s="89"/>
      <c r="H23" s="89"/>
      <c r="I23" s="89"/>
      <c r="J23" s="89"/>
      <c r="K23" s="89"/>
      <c r="L23" s="89"/>
      <c r="M23" s="96"/>
      <c r="N23" s="96"/>
      <c r="O23" s="96"/>
      <c r="P23" s="96"/>
      <c r="Q23" s="96"/>
      <c r="R23" s="96"/>
      <c r="S23" s="96"/>
      <c r="T23" s="98"/>
      <c r="U23" s="97" t="e">
        <f t="shared" si="1"/>
        <v>#DIV/0!</v>
      </c>
    </row>
    <row r="24" spans="1:21" ht="12.75">
      <c r="A24" s="88" t="s">
        <v>234</v>
      </c>
      <c r="B24" s="88" t="s">
        <v>71</v>
      </c>
      <c r="C24" s="111">
        <f t="shared" si="0"/>
        <v>0</v>
      </c>
      <c r="D24" s="89"/>
      <c r="E24" s="89"/>
      <c r="F24" s="89"/>
      <c r="G24" s="89"/>
      <c r="H24" s="89"/>
      <c r="I24" s="89"/>
      <c r="J24" s="89"/>
      <c r="K24" s="89"/>
      <c r="L24" s="89"/>
      <c r="M24" s="96"/>
      <c r="N24" s="96"/>
      <c r="O24" s="96"/>
      <c r="P24" s="96"/>
      <c r="Q24" s="96"/>
      <c r="R24" s="96"/>
      <c r="S24" s="96"/>
      <c r="T24" s="98"/>
      <c r="U24" s="97" t="e">
        <f t="shared" si="1"/>
        <v>#DIV/0!</v>
      </c>
    </row>
    <row r="25" spans="1:21" ht="12.75">
      <c r="A25" s="219" t="s">
        <v>205</v>
      </c>
      <c r="B25" s="88" t="s">
        <v>57</v>
      </c>
      <c r="C25" s="111">
        <f t="shared" si="0"/>
        <v>0</v>
      </c>
      <c r="D25" s="89"/>
      <c r="E25" s="89"/>
      <c r="F25" s="89"/>
      <c r="G25" s="89"/>
      <c r="H25" s="89"/>
      <c r="I25" s="89"/>
      <c r="J25" s="89"/>
      <c r="K25" s="89"/>
      <c r="L25" s="89"/>
      <c r="M25" s="96"/>
      <c r="N25" s="96"/>
      <c r="O25" s="96"/>
      <c r="P25" s="96"/>
      <c r="Q25" s="96"/>
      <c r="R25" s="96"/>
      <c r="S25" s="96"/>
      <c r="T25" s="104"/>
      <c r="U25" s="97" t="e">
        <f t="shared" si="1"/>
        <v>#DIV/0!</v>
      </c>
    </row>
    <row r="26" spans="1:21" ht="12.75">
      <c r="A26" s="88" t="s">
        <v>146</v>
      </c>
      <c r="B26" s="88" t="s">
        <v>149</v>
      </c>
      <c r="C26" s="111">
        <f t="shared" si="0"/>
        <v>0</v>
      </c>
      <c r="D26" s="89"/>
      <c r="E26" s="89"/>
      <c r="F26" s="89"/>
      <c r="G26" s="89"/>
      <c r="H26" s="89"/>
      <c r="I26" s="89"/>
      <c r="J26" s="89"/>
      <c r="K26" s="89"/>
      <c r="L26" s="89"/>
      <c r="M26" s="96"/>
      <c r="N26" s="96"/>
      <c r="O26" s="96"/>
      <c r="P26" s="96"/>
      <c r="Q26" s="96"/>
      <c r="R26" s="96"/>
      <c r="S26" s="96"/>
      <c r="T26" s="98"/>
      <c r="U26" s="97" t="e">
        <f t="shared" si="1"/>
        <v>#DIV/0!</v>
      </c>
    </row>
    <row r="27" spans="1:21" ht="12.75">
      <c r="A27" s="88" t="s">
        <v>201</v>
      </c>
      <c r="B27" s="88" t="s">
        <v>149</v>
      </c>
      <c r="C27" s="111">
        <f t="shared" si="0"/>
        <v>0</v>
      </c>
      <c r="D27" s="89"/>
      <c r="E27" s="89"/>
      <c r="F27" s="89"/>
      <c r="G27" s="89"/>
      <c r="H27" s="96"/>
      <c r="I27" s="96"/>
      <c r="J27" s="89"/>
      <c r="K27" s="89"/>
      <c r="L27" s="89"/>
      <c r="M27" s="96"/>
      <c r="N27" s="96"/>
      <c r="O27" s="96"/>
      <c r="P27" s="96"/>
      <c r="Q27" s="96"/>
      <c r="R27" s="96"/>
      <c r="S27" s="96"/>
      <c r="T27" s="99"/>
      <c r="U27" s="97" t="e">
        <f t="shared" si="1"/>
        <v>#DIV/0!</v>
      </c>
    </row>
    <row r="28" spans="1:21" ht="12.75">
      <c r="A28" s="88" t="s">
        <v>202</v>
      </c>
      <c r="B28" s="88" t="s">
        <v>149</v>
      </c>
      <c r="C28" s="111">
        <f t="shared" si="0"/>
        <v>0</v>
      </c>
      <c r="D28" s="89"/>
      <c r="E28" s="89"/>
      <c r="F28" s="89"/>
      <c r="G28" s="89"/>
      <c r="H28" s="96"/>
      <c r="I28" s="96"/>
      <c r="J28" s="89"/>
      <c r="K28" s="89"/>
      <c r="L28" s="89"/>
      <c r="M28" s="96"/>
      <c r="N28" s="96"/>
      <c r="O28" s="96"/>
      <c r="P28" s="96"/>
      <c r="Q28" s="96"/>
      <c r="R28" s="96"/>
      <c r="S28" s="96"/>
      <c r="T28" s="99"/>
      <c r="U28" s="97" t="e">
        <f t="shared" si="1"/>
        <v>#DIV/0!</v>
      </c>
    </row>
    <row r="29" spans="1:21" ht="12.75">
      <c r="A29" s="88" t="s">
        <v>232</v>
      </c>
      <c r="B29" s="88" t="s">
        <v>149</v>
      </c>
      <c r="C29" s="111">
        <f t="shared" si="0"/>
        <v>0</v>
      </c>
      <c r="D29" s="89"/>
      <c r="E29" s="89"/>
      <c r="F29" s="89"/>
      <c r="G29" s="89"/>
      <c r="H29" s="96"/>
      <c r="I29" s="96"/>
      <c r="J29" s="89"/>
      <c r="K29" s="89"/>
      <c r="L29" s="89"/>
      <c r="M29" s="96"/>
      <c r="N29" s="96"/>
      <c r="O29" s="96"/>
      <c r="P29" s="96"/>
      <c r="Q29" s="96"/>
      <c r="R29" s="96"/>
      <c r="S29" s="96"/>
      <c r="T29" s="99"/>
      <c r="U29" s="97" t="e">
        <f t="shared" si="1"/>
        <v>#DIV/0!</v>
      </c>
    </row>
    <row r="30" spans="1:21" ht="12.75">
      <c r="A30" s="88" t="s">
        <v>148</v>
      </c>
      <c r="B30" s="88" t="s">
        <v>149</v>
      </c>
      <c r="C30" s="111">
        <f t="shared" si="0"/>
        <v>0</v>
      </c>
      <c r="D30" s="89"/>
      <c r="E30" s="89"/>
      <c r="F30" s="89"/>
      <c r="G30" s="89"/>
      <c r="H30" s="96"/>
      <c r="I30" s="96"/>
      <c r="J30" s="89"/>
      <c r="K30" s="89"/>
      <c r="L30" s="89"/>
      <c r="M30" s="96"/>
      <c r="N30" s="96"/>
      <c r="O30" s="96"/>
      <c r="P30" s="96"/>
      <c r="Q30" s="96"/>
      <c r="R30" s="96"/>
      <c r="S30" s="96"/>
      <c r="T30" s="99"/>
      <c r="U30" s="97" t="e">
        <f t="shared" si="1"/>
        <v>#DIV/0!</v>
      </c>
    </row>
    <row r="31" spans="1:21" ht="12.75">
      <c r="A31" s="100" t="s">
        <v>152</v>
      </c>
      <c r="B31" s="88" t="s">
        <v>151</v>
      </c>
      <c r="C31" s="111">
        <f t="shared" si="0"/>
        <v>0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2"/>
      <c r="N31" s="102"/>
      <c r="O31" s="102"/>
      <c r="P31" s="102"/>
      <c r="Q31" s="102"/>
      <c r="R31" s="102"/>
      <c r="S31" s="102"/>
      <c r="T31" s="103"/>
      <c r="U31" s="97" t="e">
        <f t="shared" si="1"/>
        <v>#DIV/0!</v>
      </c>
    </row>
    <row r="32" spans="1:21" ht="12.75">
      <c r="A32" s="88" t="s">
        <v>223</v>
      </c>
      <c r="B32" s="88" t="s">
        <v>151</v>
      </c>
      <c r="C32" s="111">
        <f t="shared" si="0"/>
        <v>0</v>
      </c>
      <c r="D32" s="89"/>
      <c r="E32" s="89"/>
      <c r="F32" s="89"/>
      <c r="G32" s="89"/>
      <c r="H32" s="89"/>
      <c r="I32" s="89"/>
      <c r="J32" s="89"/>
      <c r="K32" s="89"/>
      <c r="L32" s="89"/>
      <c r="M32" s="96"/>
      <c r="N32" s="96"/>
      <c r="O32" s="96"/>
      <c r="P32" s="96"/>
      <c r="Q32" s="96"/>
      <c r="R32" s="96"/>
      <c r="S32" s="96"/>
      <c r="T32" s="98"/>
      <c r="U32" s="97" t="e">
        <f t="shared" si="1"/>
        <v>#DIV/0!</v>
      </c>
    </row>
    <row r="33" spans="1:21" ht="12.75">
      <c r="A33" s="88" t="s">
        <v>224</v>
      </c>
      <c r="B33" s="88" t="s">
        <v>151</v>
      </c>
      <c r="C33" s="111">
        <f t="shared" si="0"/>
        <v>0</v>
      </c>
      <c r="D33" s="89"/>
      <c r="E33" s="89"/>
      <c r="F33" s="89"/>
      <c r="G33" s="89"/>
      <c r="H33" s="89"/>
      <c r="I33" s="89"/>
      <c r="J33" s="89"/>
      <c r="K33" s="89"/>
      <c r="L33" s="89"/>
      <c r="M33" s="96"/>
      <c r="N33" s="96"/>
      <c r="O33" s="96"/>
      <c r="P33" s="96"/>
      <c r="Q33" s="96"/>
      <c r="R33" s="96"/>
      <c r="S33" s="96"/>
      <c r="T33" s="98"/>
      <c r="U33" s="97" t="e">
        <f t="shared" si="1"/>
        <v>#DIV/0!</v>
      </c>
    </row>
    <row r="34" spans="1:21" ht="12.75">
      <c r="A34" s="88" t="s">
        <v>235</v>
      </c>
      <c r="B34" s="88" t="s">
        <v>151</v>
      </c>
      <c r="C34" s="111">
        <f t="shared" si="0"/>
        <v>0</v>
      </c>
      <c r="D34" s="89"/>
      <c r="E34" s="89"/>
      <c r="F34" s="89"/>
      <c r="G34" s="89"/>
      <c r="H34" s="89"/>
      <c r="I34" s="89"/>
      <c r="J34" s="89"/>
      <c r="K34" s="89"/>
      <c r="L34" s="89"/>
      <c r="M34" s="96"/>
      <c r="N34" s="96"/>
      <c r="O34" s="96"/>
      <c r="P34" s="96"/>
      <c r="Q34" s="96"/>
      <c r="R34" s="96"/>
      <c r="S34" s="96"/>
      <c r="T34" s="98"/>
      <c r="U34" s="97" t="e">
        <f t="shared" si="1"/>
        <v>#DIV/0!</v>
      </c>
    </row>
    <row r="35" spans="1:21" ht="12.75">
      <c r="A35" s="88" t="s">
        <v>236</v>
      </c>
      <c r="B35" s="88" t="s">
        <v>151</v>
      </c>
      <c r="C35" s="111">
        <f t="shared" si="0"/>
        <v>0</v>
      </c>
      <c r="D35" s="89"/>
      <c r="E35" s="89"/>
      <c r="F35" s="89"/>
      <c r="G35" s="89"/>
      <c r="H35" s="89"/>
      <c r="I35" s="89"/>
      <c r="J35" s="89"/>
      <c r="K35" s="89"/>
      <c r="L35" s="89"/>
      <c r="M35" s="96"/>
      <c r="N35" s="96"/>
      <c r="O35" s="96"/>
      <c r="P35" s="96"/>
      <c r="Q35" s="96"/>
      <c r="R35" s="96"/>
      <c r="S35" s="96"/>
      <c r="T35" s="98"/>
      <c r="U35" s="97" t="e">
        <f t="shared" si="1"/>
        <v>#DIV/0!</v>
      </c>
    </row>
    <row r="36" spans="1:21" ht="12.75">
      <c r="A36" s="88" t="s">
        <v>241</v>
      </c>
      <c r="B36" s="88" t="s">
        <v>151</v>
      </c>
      <c r="C36" s="111">
        <f t="shared" si="0"/>
        <v>0</v>
      </c>
      <c r="D36" s="89"/>
      <c r="E36" s="89"/>
      <c r="F36" s="89"/>
      <c r="G36" s="89"/>
      <c r="H36" s="89"/>
      <c r="I36" s="89"/>
      <c r="J36" s="89"/>
      <c r="K36" s="89"/>
      <c r="L36" s="89"/>
      <c r="M36" s="96"/>
      <c r="N36" s="96"/>
      <c r="O36" s="96"/>
      <c r="P36" s="96"/>
      <c r="Q36" s="96"/>
      <c r="R36" s="96"/>
      <c r="S36" s="96"/>
      <c r="T36" s="98"/>
      <c r="U36" s="97" t="e">
        <f t="shared" si="1"/>
        <v>#DIV/0!</v>
      </c>
    </row>
    <row r="37" spans="1:21" ht="12.75">
      <c r="A37" s="88" t="s">
        <v>222</v>
      </c>
      <c r="B37" s="88" t="s">
        <v>71</v>
      </c>
      <c r="C37" s="111">
        <f t="shared" si="0"/>
        <v>0</v>
      </c>
      <c r="D37" s="89"/>
      <c r="E37" s="89"/>
      <c r="F37" s="89"/>
      <c r="G37" s="89"/>
      <c r="H37" s="89"/>
      <c r="I37" s="89"/>
      <c r="J37" s="89"/>
      <c r="K37" s="89"/>
      <c r="L37" s="89"/>
      <c r="M37" s="96"/>
      <c r="N37" s="96"/>
      <c r="O37" s="96"/>
      <c r="P37" s="96"/>
      <c r="Q37" s="96"/>
      <c r="R37" s="96"/>
      <c r="S37" s="96"/>
      <c r="T37" s="98"/>
      <c r="U37" s="97" t="e">
        <f t="shared" si="1"/>
        <v>#DIV/0!</v>
      </c>
    </row>
    <row r="38" spans="1:21" ht="12.75">
      <c r="A38" s="88" t="s">
        <v>157</v>
      </c>
      <c r="B38" s="88" t="s">
        <v>19</v>
      </c>
      <c r="C38" s="111">
        <f aca="true" t="shared" si="2" ref="C38:C61">SUM(D38:S38)</f>
        <v>0</v>
      </c>
      <c r="D38" s="89"/>
      <c r="E38" s="89"/>
      <c r="F38" s="89"/>
      <c r="G38" s="89"/>
      <c r="H38" s="89"/>
      <c r="I38" s="89"/>
      <c r="J38" s="89"/>
      <c r="K38" s="89"/>
      <c r="L38" s="89"/>
      <c r="M38" s="96"/>
      <c r="N38" s="96"/>
      <c r="O38" s="96"/>
      <c r="P38" s="96"/>
      <c r="Q38" s="96"/>
      <c r="R38" s="96"/>
      <c r="S38" s="96"/>
      <c r="T38" s="98"/>
      <c r="U38" s="97" t="e">
        <f aca="true" t="shared" si="3" ref="U38:U61">AVERAGE(C38/T38)</f>
        <v>#DIV/0!</v>
      </c>
    </row>
    <row r="39" spans="1:21" ht="12.75">
      <c r="A39" s="88" t="s">
        <v>158</v>
      </c>
      <c r="B39" s="88" t="s">
        <v>19</v>
      </c>
      <c r="C39" s="111">
        <f t="shared" si="2"/>
        <v>0</v>
      </c>
      <c r="D39" s="89"/>
      <c r="E39" s="89"/>
      <c r="F39" s="89"/>
      <c r="G39" s="89"/>
      <c r="H39" s="89"/>
      <c r="I39" s="89"/>
      <c r="J39" s="89"/>
      <c r="K39" s="89"/>
      <c r="L39" s="89"/>
      <c r="M39" s="96"/>
      <c r="N39" s="96"/>
      <c r="O39" s="96"/>
      <c r="P39" s="96"/>
      <c r="Q39" s="96"/>
      <c r="R39" s="96"/>
      <c r="S39" s="96"/>
      <c r="T39" s="98"/>
      <c r="U39" s="97" t="e">
        <f t="shared" si="3"/>
        <v>#DIV/0!</v>
      </c>
    </row>
    <row r="40" spans="1:21" ht="12.75">
      <c r="A40" s="153" t="s">
        <v>159</v>
      </c>
      <c r="B40" s="88" t="s">
        <v>19</v>
      </c>
      <c r="C40" s="111">
        <f t="shared" si="2"/>
        <v>0</v>
      </c>
      <c r="D40" s="89"/>
      <c r="E40" s="89"/>
      <c r="F40" s="89"/>
      <c r="G40" s="89"/>
      <c r="H40" s="89"/>
      <c r="I40" s="89"/>
      <c r="J40" s="89"/>
      <c r="K40" s="89"/>
      <c r="L40" s="89"/>
      <c r="M40" s="96"/>
      <c r="N40" s="96"/>
      <c r="O40" s="96"/>
      <c r="P40" s="96"/>
      <c r="Q40" s="96"/>
      <c r="R40" s="96"/>
      <c r="S40" s="96"/>
      <c r="T40" s="98"/>
      <c r="U40" s="97" t="e">
        <f t="shared" si="3"/>
        <v>#DIV/0!</v>
      </c>
    </row>
    <row r="41" spans="1:21" ht="12.75">
      <c r="A41" s="153" t="s">
        <v>160</v>
      </c>
      <c r="B41" s="88" t="s">
        <v>19</v>
      </c>
      <c r="C41" s="111">
        <f t="shared" si="2"/>
        <v>0</v>
      </c>
      <c r="D41" s="95"/>
      <c r="E41" s="95"/>
      <c r="F41" s="95"/>
      <c r="G41" s="95"/>
      <c r="H41" s="95"/>
      <c r="I41" s="95"/>
      <c r="J41" s="95"/>
      <c r="K41" s="95"/>
      <c r="L41" s="95"/>
      <c r="M41" s="96"/>
      <c r="N41" s="96"/>
      <c r="O41" s="96"/>
      <c r="P41" s="96"/>
      <c r="Q41" s="96"/>
      <c r="R41" s="96"/>
      <c r="S41" s="96"/>
      <c r="T41" s="104"/>
      <c r="U41" s="97" t="e">
        <f t="shared" si="3"/>
        <v>#DIV/0!</v>
      </c>
    </row>
    <row r="42" spans="1:21" ht="12.75">
      <c r="A42" s="154" t="s">
        <v>199</v>
      </c>
      <c r="B42" s="88" t="s">
        <v>19</v>
      </c>
      <c r="C42" s="111">
        <f t="shared" si="2"/>
        <v>0</v>
      </c>
      <c r="D42" s="95"/>
      <c r="E42" s="95"/>
      <c r="F42" s="95"/>
      <c r="G42" s="95"/>
      <c r="H42" s="95"/>
      <c r="I42" s="95"/>
      <c r="J42" s="95"/>
      <c r="K42" s="95"/>
      <c r="L42" s="95"/>
      <c r="M42" s="96"/>
      <c r="N42" s="96"/>
      <c r="O42" s="96"/>
      <c r="P42" s="96"/>
      <c r="Q42" s="96"/>
      <c r="R42" s="96"/>
      <c r="S42" s="96"/>
      <c r="T42" s="104"/>
      <c r="U42" s="97" t="e">
        <f t="shared" si="3"/>
        <v>#DIV/0!</v>
      </c>
    </row>
    <row r="43" spans="1:21" ht="12.75">
      <c r="A43" s="219" t="s">
        <v>220</v>
      </c>
      <c r="B43" s="88" t="s">
        <v>19</v>
      </c>
      <c r="C43" s="111">
        <f t="shared" si="2"/>
        <v>0</v>
      </c>
      <c r="D43" s="95"/>
      <c r="E43" s="95"/>
      <c r="F43" s="95"/>
      <c r="G43" s="95"/>
      <c r="H43" s="95"/>
      <c r="I43" s="95"/>
      <c r="J43" s="95"/>
      <c r="K43" s="95"/>
      <c r="L43" s="95"/>
      <c r="M43" s="96"/>
      <c r="N43" s="96"/>
      <c r="O43" s="96"/>
      <c r="P43" s="96"/>
      <c r="Q43" s="96"/>
      <c r="R43" s="96"/>
      <c r="S43" s="96"/>
      <c r="T43" s="104"/>
      <c r="U43" s="97" t="e">
        <f t="shared" si="3"/>
        <v>#DIV/0!</v>
      </c>
    </row>
    <row r="44" spans="1:21" ht="12.75">
      <c r="A44" s="219" t="s">
        <v>242</v>
      </c>
      <c r="B44" s="88" t="s">
        <v>19</v>
      </c>
      <c r="C44" s="111">
        <f t="shared" si="2"/>
        <v>0</v>
      </c>
      <c r="D44" s="95"/>
      <c r="E44" s="95"/>
      <c r="F44" s="95"/>
      <c r="G44" s="95"/>
      <c r="H44" s="95"/>
      <c r="I44" s="95"/>
      <c r="J44" s="95"/>
      <c r="K44" s="95"/>
      <c r="L44" s="95"/>
      <c r="M44" s="96"/>
      <c r="N44" s="96"/>
      <c r="O44" s="96"/>
      <c r="P44" s="96"/>
      <c r="Q44" s="96"/>
      <c r="R44" s="96"/>
      <c r="S44" s="96"/>
      <c r="T44" s="104"/>
      <c r="U44" s="97" t="e">
        <f t="shared" si="3"/>
        <v>#DIV/0!</v>
      </c>
    </row>
    <row r="45" spans="1:21" ht="12.75">
      <c r="A45" s="219" t="s">
        <v>245</v>
      </c>
      <c r="B45" s="88" t="s">
        <v>19</v>
      </c>
      <c r="C45" s="111">
        <f t="shared" si="2"/>
        <v>0</v>
      </c>
      <c r="D45" s="95"/>
      <c r="E45" s="95"/>
      <c r="F45" s="95"/>
      <c r="G45" s="95"/>
      <c r="H45" s="95"/>
      <c r="I45" s="95"/>
      <c r="J45" s="95"/>
      <c r="K45" s="95"/>
      <c r="L45" s="95"/>
      <c r="M45" s="96"/>
      <c r="N45" s="96"/>
      <c r="O45" s="96"/>
      <c r="P45" s="96"/>
      <c r="Q45" s="96"/>
      <c r="R45" s="96"/>
      <c r="S45" s="96"/>
      <c r="T45" s="104"/>
      <c r="U45" s="97" t="e">
        <f t="shared" si="3"/>
        <v>#DIV/0!</v>
      </c>
    </row>
    <row r="46" spans="1:21" ht="12.75">
      <c r="A46" s="88" t="s">
        <v>162</v>
      </c>
      <c r="B46" s="88" t="s">
        <v>26</v>
      </c>
      <c r="C46" s="111">
        <f t="shared" si="2"/>
        <v>0</v>
      </c>
      <c r="D46" s="95"/>
      <c r="E46" s="95"/>
      <c r="F46" s="95"/>
      <c r="G46" s="95"/>
      <c r="H46" s="95"/>
      <c r="I46" s="95"/>
      <c r="J46" s="95"/>
      <c r="K46" s="95"/>
      <c r="L46" s="95"/>
      <c r="M46" s="96"/>
      <c r="N46" s="96"/>
      <c r="O46" s="96"/>
      <c r="P46" s="96"/>
      <c r="Q46" s="96"/>
      <c r="R46" s="96"/>
      <c r="S46" s="96"/>
      <c r="T46" s="104"/>
      <c r="U46" s="97" t="e">
        <f t="shared" si="3"/>
        <v>#DIV/0!</v>
      </c>
    </row>
    <row r="47" spans="1:21" ht="12.75">
      <c r="A47" s="88" t="s">
        <v>228</v>
      </c>
      <c r="B47" s="88" t="s">
        <v>26</v>
      </c>
      <c r="C47" s="111">
        <f t="shared" si="2"/>
        <v>0</v>
      </c>
      <c r="D47" s="95"/>
      <c r="E47" s="95"/>
      <c r="F47" s="95"/>
      <c r="G47" s="95"/>
      <c r="H47" s="95"/>
      <c r="I47" s="95"/>
      <c r="J47" s="95"/>
      <c r="K47" s="95"/>
      <c r="L47" s="95"/>
      <c r="M47" s="96"/>
      <c r="N47" s="96"/>
      <c r="O47" s="96"/>
      <c r="P47" s="96"/>
      <c r="Q47" s="96"/>
      <c r="R47" s="96"/>
      <c r="S47" s="96"/>
      <c r="T47" s="104"/>
      <c r="U47" s="97" t="e">
        <f t="shared" si="3"/>
        <v>#DIV/0!</v>
      </c>
    </row>
    <row r="48" spans="1:21" ht="12.75">
      <c r="A48" s="88" t="s">
        <v>246</v>
      </c>
      <c r="B48" s="88" t="s">
        <v>26</v>
      </c>
      <c r="C48" s="111">
        <f t="shared" si="2"/>
        <v>0</v>
      </c>
      <c r="D48" s="95"/>
      <c r="E48" s="95"/>
      <c r="F48" s="95"/>
      <c r="G48" s="95"/>
      <c r="H48" s="95"/>
      <c r="I48" s="95"/>
      <c r="J48" s="95"/>
      <c r="K48" s="95"/>
      <c r="L48" s="95"/>
      <c r="M48" s="96"/>
      <c r="N48" s="96"/>
      <c r="O48" s="96"/>
      <c r="P48" s="96"/>
      <c r="Q48" s="96"/>
      <c r="R48" s="96"/>
      <c r="S48" s="96"/>
      <c r="T48" s="104"/>
      <c r="U48" s="97" t="e">
        <f t="shared" si="3"/>
        <v>#DIV/0!</v>
      </c>
    </row>
    <row r="49" spans="1:21" ht="12.75">
      <c r="A49" s="88" t="s">
        <v>247</v>
      </c>
      <c r="B49" s="88" t="s">
        <v>26</v>
      </c>
      <c r="C49" s="111">
        <f t="shared" si="2"/>
        <v>0</v>
      </c>
      <c r="D49" s="95"/>
      <c r="E49" s="95"/>
      <c r="F49" s="95"/>
      <c r="G49" s="95"/>
      <c r="H49" s="95"/>
      <c r="I49" s="95"/>
      <c r="J49" s="95"/>
      <c r="K49" s="95"/>
      <c r="L49" s="95"/>
      <c r="M49" s="96"/>
      <c r="N49" s="96"/>
      <c r="O49" s="96"/>
      <c r="P49" s="96"/>
      <c r="Q49" s="96"/>
      <c r="R49" s="96"/>
      <c r="S49" s="96"/>
      <c r="T49" s="104"/>
      <c r="U49" s="97" t="e">
        <f t="shared" si="3"/>
        <v>#DIV/0!</v>
      </c>
    </row>
    <row r="50" spans="1:21" ht="12.75">
      <c r="A50" s="153" t="s">
        <v>195</v>
      </c>
      <c r="B50" s="88" t="s">
        <v>29</v>
      </c>
      <c r="C50" s="155">
        <f t="shared" si="2"/>
        <v>0</v>
      </c>
      <c r="D50" s="95"/>
      <c r="E50" s="95"/>
      <c r="F50" s="95"/>
      <c r="G50" s="95"/>
      <c r="H50" s="95"/>
      <c r="I50" s="95"/>
      <c r="J50" s="95"/>
      <c r="K50" s="95"/>
      <c r="L50" s="95"/>
      <c r="M50" s="96"/>
      <c r="N50" s="96"/>
      <c r="O50" s="96"/>
      <c r="P50" s="96"/>
      <c r="Q50" s="96"/>
      <c r="R50" s="96"/>
      <c r="S50" s="96"/>
      <c r="T50" s="226"/>
      <c r="U50" s="97" t="e">
        <f t="shared" si="3"/>
        <v>#DIV/0!</v>
      </c>
    </row>
    <row r="51" spans="1:21" ht="12.75">
      <c r="A51" s="153" t="s">
        <v>226</v>
      </c>
      <c r="B51" s="88" t="s">
        <v>29</v>
      </c>
      <c r="C51" s="155">
        <f t="shared" si="2"/>
        <v>0</v>
      </c>
      <c r="D51" s="95"/>
      <c r="E51" s="95"/>
      <c r="F51" s="95"/>
      <c r="G51" s="95"/>
      <c r="H51" s="95"/>
      <c r="I51" s="95"/>
      <c r="J51" s="95"/>
      <c r="K51" s="95"/>
      <c r="L51" s="95"/>
      <c r="M51" s="96"/>
      <c r="N51" s="96"/>
      <c r="O51" s="96"/>
      <c r="P51" s="96"/>
      <c r="Q51" s="96"/>
      <c r="R51" s="96"/>
      <c r="S51" s="96"/>
      <c r="T51" s="226"/>
      <c r="U51" s="97" t="e">
        <f t="shared" si="3"/>
        <v>#DIV/0!</v>
      </c>
    </row>
    <row r="52" spans="1:21" ht="12.75">
      <c r="A52" s="233" t="s">
        <v>230</v>
      </c>
      <c r="B52" s="88" t="s">
        <v>29</v>
      </c>
      <c r="C52" s="155">
        <f t="shared" si="2"/>
        <v>0</v>
      </c>
      <c r="D52" s="95"/>
      <c r="E52" s="95"/>
      <c r="F52" s="95"/>
      <c r="G52" s="95"/>
      <c r="H52" s="95"/>
      <c r="I52" s="95"/>
      <c r="J52" s="95"/>
      <c r="K52" s="95"/>
      <c r="L52" s="95"/>
      <c r="M52" s="96"/>
      <c r="N52" s="96"/>
      <c r="O52" s="96"/>
      <c r="P52" s="96"/>
      <c r="Q52" s="96"/>
      <c r="R52" s="96"/>
      <c r="S52" s="96"/>
      <c r="T52" s="226"/>
      <c r="U52" s="97" t="e">
        <f t="shared" si="3"/>
        <v>#DIV/0!</v>
      </c>
    </row>
    <row r="53" spans="1:21" ht="12.75">
      <c r="A53" s="153" t="s">
        <v>227</v>
      </c>
      <c r="B53" s="88" t="s">
        <v>60</v>
      </c>
      <c r="C53" s="111">
        <f t="shared" si="2"/>
        <v>0</v>
      </c>
      <c r="D53" s="89"/>
      <c r="E53" s="89"/>
      <c r="F53" s="89"/>
      <c r="G53" s="89"/>
      <c r="H53" s="89"/>
      <c r="I53" s="89"/>
      <c r="J53" s="89"/>
      <c r="K53" s="89"/>
      <c r="L53" s="89"/>
      <c r="M53" s="96"/>
      <c r="N53" s="96"/>
      <c r="O53" s="96"/>
      <c r="P53" s="96"/>
      <c r="Q53" s="96"/>
      <c r="R53" s="96"/>
      <c r="S53" s="96"/>
      <c r="T53" s="226"/>
      <c r="U53" s="97" t="e">
        <f t="shared" si="3"/>
        <v>#DIV/0!</v>
      </c>
    </row>
    <row r="54" spans="1:21" ht="12.75">
      <c r="A54" s="153" t="s">
        <v>248</v>
      </c>
      <c r="B54" s="88" t="s">
        <v>60</v>
      </c>
      <c r="C54" s="111">
        <f t="shared" si="2"/>
        <v>0</v>
      </c>
      <c r="D54" s="89"/>
      <c r="E54" s="89"/>
      <c r="F54" s="89"/>
      <c r="G54" s="89"/>
      <c r="H54" s="89"/>
      <c r="I54" s="89"/>
      <c r="J54" s="89"/>
      <c r="K54" s="89"/>
      <c r="L54" s="89"/>
      <c r="M54" s="96"/>
      <c r="N54" s="96"/>
      <c r="O54" s="96"/>
      <c r="P54" s="96"/>
      <c r="Q54" s="96"/>
      <c r="R54" s="96"/>
      <c r="S54" s="96"/>
      <c r="T54" s="226"/>
      <c r="U54" s="97" t="e">
        <f t="shared" si="3"/>
        <v>#DIV/0!</v>
      </c>
    </row>
    <row r="55" spans="1:21" ht="12.75">
      <c r="A55" s="153" t="s">
        <v>249</v>
      </c>
      <c r="B55" s="88" t="s">
        <v>60</v>
      </c>
      <c r="C55" s="111">
        <f t="shared" si="2"/>
        <v>0</v>
      </c>
      <c r="D55" s="89"/>
      <c r="E55" s="89"/>
      <c r="F55" s="89"/>
      <c r="G55" s="89"/>
      <c r="H55" s="89"/>
      <c r="I55" s="89"/>
      <c r="J55" s="89"/>
      <c r="K55" s="89"/>
      <c r="L55" s="89"/>
      <c r="M55" s="96"/>
      <c r="N55" s="96"/>
      <c r="O55" s="96"/>
      <c r="P55" s="96"/>
      <c r="Q55" s="96"/>
      <c r="R55" s="96"/>
      <c r="S55" s="96"/>
      <c r="T55" s="226"/>
      <c r="U55" s="97" t="e">
        <f t="shared" si="3"/>
        <v>#DIV/0!</v>
      </c>
    </row>
    <row r="56" spans="1:21" ht="12.75">
      <c r="A56" s="219" t="s">
        <v>219</v>
      </c>
      <c r="B56" s="88" t="s">
        <v>60</v>
      </c>
      <c r="C56" s="111">
        <f t="shared" si="2"/>
        <v>0</v>
      </c>
      <c r="D56" s="89"/>
      <c r="E56" s="89"/>
      <c r="F56" s="89"/>
      <c r="G56" s="89"/>
      <c r="H56" s="89"/>
      <c r="I56" s="89"/>
      <c r="J56" s="89"/>
      <c r="K56" s="89"/>
      <c r="L56" s="89"/>
      <c r="M56" s="96"/>
      <c r="N56" s="96"/>
      <c r="O56" s="96"/>
      <c r="P56" s="96"/>
      <c r="Q56" s="96"/>
      <c r="R56" s="96"/>
      <c r="S56" s="96"/>
      <c r="T56" s="226"/>
      <c r="U56" s="97" t="e">
        <f t="shared" si="3"/>
        <v>#DIV/0!</v>
      </c>
    </row>
    <row r="57" spans="1:21" ht="12.75">
      <c r="A57" s="153" t="s">
        <v>204</v>
      </c>
      <c r="B57" s="88" t="s">
        <v>57</v>
      </c>
      <c r="C57" s="111">
        <f t="shared" si="2"/>
        <v>0</v>
      </c>
      <c r="D57" s="89"/>
      <c r="E57" s="89"/>
      <c r="F57" s="89"/>
      <c r="G57" s="89"/>
      <c r="H57" s="89"/>
      <c r="I57" s="89"/>
      <c r="J57" s="89"/>
      <c r="K57" s="89"/>
      <c r="L57" s="89"/>
      <c r="M57" s="96"/>
      <c r="N57" s="96"/>
      <c r="O57" s="96"/>
      <c r="P57" s="96"/>
      <c r="Q57" s="96"/>
      <c r="R57" s="96"/>
      <c r="S57" s="96"/>
      <c r="T57" s="104"/>
      <c r="U57" s="97" t="e">
        <f t="shared" si="3"/>
        <v>#DIV/0!</v>
      </c>
    </row>
    <row r="58" spans="1:21" ht="12.75">
      <c r="A58" s="234" t="s">
        <v>231</v>
      </c>
      <c r="B58" s="88" t="s">
        <v>57</v>
      </c>
      <c r="C58" s="155">
        <f t="shared" si="2"/>
        <v>0</v>
      </c>
      <c r="D58" s="89"/>
      <c r="E58" s="89"/>
      <c r="F58" s="89"/>
      <c r="G58" s="89"/>
      <c r="H58" s="89"/>
      <c r="I58" s="89"/>
      <c r="J58" s="89"/>
      <c r="K58" s="89"/>
      <c r="L58" s="89"/>
      <c r="M58" s="96"/>
      <c r="N58" s="96"/>
      <c r="O58" s="96"/>
      <c r="P58" s="96"/>
      <c r="Q58" s="96"/>
      <c r="R58" s="96"/>
      <c r="S58" s="96"/>
      <c r="T58" s="104"/>
      <c r="U58" s="97" t="e">
        <f t="shared" si="3"/>
        <v>#DIV/0!</v>
      </c>
    </row>
    <row r="59" spans="1:21" ht="12.75">
      <c r="A59" s="153" t="s">
        <v>225</v>
      </c>
      <c r="B59" s="88" t="s">
        <v>57</v>
      </c>
      <c r="C59" s="111">
        <f t="shared" si="2"/>
        <v>0</v>
      </c>
      <c r="D59" s="89"/>
      <c r="E59" s="89"/>
      <c r="F59" s="89"/>
      <c r="G59" s="89"/>
      <c r="H59" s="89"/>
      <c r="I59" s="89"/>
      <c r="J59" s="89"/>
      <c r="K59" s="89"/>
      <c r="L59" s="89"/>
      <c r="M59" s="96"/>
      <c r="N59" s="96"/>
      <c r="O59" s="96"/>
      <c r="P59" s="96"/>
      <c r="Q59" s="96"/>
      <c r="R59" s="96"/>
      <c r="S59" s="96"/>
      <c r="T59" s="98"/>
      <c r="U59" s="97" t="e">
        <f t="shared" si="3"/>
        <v>#DIV/0!</v>
      </c>
    </row>
    <row r="60" spans="1:21" ht="12.75">
      <c r="A60" s="253" t="s">
        <v>244</v>
      </c>
      <c r="B60" s="235" t="s">
        <v>57</v>
      </c>
      <c r="C60" s="111">
        <f t="shared" si="2"/>
        <v>0</v>
      </c>
      <c r="D60" s="89"/>
      <c r="E60" s="89"/>
      <c r="F60" s="89"/>
      <c r="G60" s="89"/>
      <c r="H60" s="89"/>
      <c r="I60" s="89"/>
      <c r="J60" s="89"/>
      <c r="K60" s="89"/>
      <c r="L60" s="89"/>
      <c r="M60" s="108"/>
      <c r="N60" s="108"/>
      <c r="O60" s="108"/>
      <c r="P60" s="108"/>
      <c r="Q60" s="108"/>
      <c r="R60" s="108"/>
      <c r="S60" s="108"/>
      <c r="T60" s="236"/>
      <c r="U60" s="237" t="e">
        <f t="shared" si="3"/>
        <v>#DIV/0!</v>
      </c>
    </row>
    <row r="61" spans="1:21" ht="13.5" thickBot="1">
      <c r="A61" s="220" t="s">
        <v>206</v>
      </c>
      <c r="B61" s="220" t="s">
        <v>57</v>
      </c>
      <c r="C61" s="111">
        <f t="shared" si="2"/>
        <v>0</v>
      </c>
      <c r="D61" s="89"/>
      <c r="E61" s="89"/>
      <c r="F61" s="89"/>
      <c r="G61" s="89"/>
      <c r="H61" s="89"/>
      <c r="I61" s="89"/>
      <c r="J61" s="89"/>
      <c r="K61" s="89"/>
      <c r="L61" s="89"/>
      <c r="M61" s="223"/>
      <c r="N61" s="223"/>
      <c r="O61" s="223"/>
      <c r="P61" s="223"/>
      <c r="Q61" s="223"/>
      <c r="R61" s="223"/>
      <c r="S61" s="223"/>
      <c r="T61" s="224"/>
      <c r="U61" s="225" t="e">
        <f t="shared" si="3"/>
        <v>#DIV/0!</v>
      </c>
    </row>
    <row r="62" spans="1:21" ht="13.5" thickBot="1">
      <c r="A62" s="377" t="s">
        <v>45</v>
      </c>
      <c r="B62" s="378"/>
      <c r="C62" s="105">
        <f aca="true" t="shared" si="4" ref="C62:U62">SUM(C6:C61)</f>
        <v>0</v>
      </c>
      <c r="D62" s="106">
        <f t="shared" si="4"/>
        <v>0</v>
      </c>
      <c r="E62" s="106">
        <f t="shared" si="4"/>
        <v>0</v>
      </c>
      <c r="F62" s="106">
        <f t="shared" si="4"/>
        <v>0</v>
      </c>
      <c r="G62" s="106">
        <f t="shared" si="4"/>
        <v>0</v>
      </c>
      <c r="H62" s="106">
        <f t="shared" si="4"/>
        <v>0</v>
      </c>
      <c r="I62" s="106">
        <f t="shared" si="4"/>
        <v>0</v>
      </c>
      <c r="J62" s="106">
        <f t="shared" si="4"/>
        <v>0</v>
      </c>
      <c r="K62" s="106">
        <f t="shared" si="4"/>
        <v>0</v>
      </c>
      <c r="L62" s="106">
        <f t="shared" si="4"/>
        <v>0</v>
      </c>
      <c r="M62" s="107">
        <f t="shared" si="4"/>
        <v>0</v>
      </c>
      <c r="N62" s="107">
        <f t="shared" si="4"/>
        <v>0</v>
      </c>
      <c r="O62" s="107">
        <f t="shared" si="4"/>
        <v>0</v>
      </c>
      <c r="P62" s="107">
        <f t="shared" si="4"/>
        <v>0</v>
      </c>
      <c r="Q62" s="107">
        <f t="shared" si="4"/>
        <v>0</v>
      </c>
      <c r="R62" s="107">
        <f t="shared" si="4"/>
        <v>0</v>
      </c>
      <c r="S62" s="107">
        <f t="shared" si="4"/>
        <v>0</v>
      </c>
      <c r="T62" s="221">
        <f t="shared" si="4"/>
        <v>0</v>
      </c>
      <c r="U62" s="222" t="e">
        <f t="shared" si="4"/>
        <v>#DIV/0!</v>
      </c>
    </row>
  </sheetData>
  <mergeCells count="21">
    <mergeCell ref="I2:I5"/>
    <mergeCell ref="D2:D5"/>
    <mergeCell ref="E2:E5"/>
    <mergeCell ref="F2:F5"/>
    <mergeCell ref="G2:G5"/>
    <mergeCell ref="A62:B62"/>
    <mergeCell ref="R2:R5"/>
    <mergeCell ref="S2:S5"/>
    <mergeCell ref="O2:O5"/>
    <mergeCell ref="P2:P5"/>
    <mergeCell ref="Q2:Q5"/>
    <mergeCell ref="M2:M5"/>
    <mergeCell ref="H2:H5"/>
    <mergeCell ref="C1:C5"/>
    <mergeCell ref="D1:U1"/>
    <mergeCell ref="N2:N5"/>
    <mergeCell ref="J2:J5"/>
    <mergeCell ref="T2:T5"/>
    <mergeCell ref="U2:U5"/>
    <mergeCell ref="K2:K5"/>
    <mergeCell ref="L2:L5"/>
  </mergeCells>
  <conditionalFormatting sqref="A61:A62 A46:A49 A26:A39 B25:B61 A23:B24 A18:A19 A6:B11 B12 D2:U5 A13:B14 A16 B15:B22">
    <cfRule type="cellIs" priority="1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6"/>
  <sheetViews>
    <sheetView workbookViewId="0" topLeftCell="A1">
      <selection activeCell="A1" sqref="A1"/>
    </sheetView>
  </sheetViews>
  <sheetFormatPr defaultColWidth="9.140625" defaultRowHeight="12.75"/>
  <cols>
    <col min="1" max="1" width="172.57421875" style="157" customWidth="1"/>
    <col min="2" max="16384" width="9.140625" style="157" customWidth="1"/>
  </cols>
  <sheetData>
    <row r="1" ht="18">
      <c r="A1" s="156" t="s">
        <v>193</v>
      </c>
    </row>
    <row r="2" ht="18">
      <c r="A2" s="158" t="s">
        <v>171</v>
      </c>
    </row>
    <row r="3" ht="18">
      <c r="A3" s="159"/>
    </row>
    <row r="4" ht="18">
      <c r="A4" s="158" t="s">
        <v>172</v>
      </c>
    </row>
    <row r="5" ht="18">
      <c r="A5" s="159"/>
    </row>
    <row r="6" ht="18">
      <c r="A6" s="158" t="s">
        <v>173</v>
      </c>
    </row>
    <row r="7" ht="18">
      <c r="A7" s="159"/>
    </row>
    <row r="8" ht="18">
      <c r="A8" s="158" t="s">
        <v>188</v>
      </c>
    </row>
    <row r="9" ht="18">
      <c r="A9" s="159"/>
    </row>
    <row r="10" ht="18">
      <c r="A10" s="160" t="s">
        <v>189</v>
      </c>
    </row>
    <row r="11" ht="18">
      <c r="A11" s="159"/>
    </row>
    <row r="12" ht="18">
      <c r="A12" s="158" t="s">
        <v>190</v>
      </c>
    </row>
    <row r="13" ht="18">
      <c r="A13" s="159"/>
    </row>
    <row r="14" ht="18">
      <c r="A14" s="158" t="s">
        <v>174</v>
      </c>
    </row>
    <row r="15" ht="18">
      <c r="A15" s="159"/>
    </row>
    <row r="16" ht="18">
      <c r="A16" s="158" t="s">
        <v>175</v>
      </c>
    </row>
    <row r="17" ht="18">
      <c r="A17" s="159"/>
    </row>
    <row r="18" ht="18">
      <c r="A18" s="158" t="s">
        <v>191</v>
      </c>
    </row>
    <row r="19" ht="18">
      <c r="A19" s="159"/>
    </row>
    <row r="20" ht="18">
      <c r="A20" s="160" t="s">
        <v>192</v>
      </c>
    </row>
    <row r="21" ht="18">
      <c r="A21" s="159"/>
    </row>
    <row r="22" ht="18">
      <c r="A22" s="158" t="s">
        <v>176</v>
      </c>
    </row>
    <row r="23" ht="18">
      <c r="A23" s="159"/>
    </row>
    <row r="24" ht="18">
      <c r="A24" s="158" t="s">
        <v>177</v>
      </c>
    </row>
    <row r="25" ht="18">
      <c r="A25" s="159"/>
    </row>
    <row r="26" ht="18">
      <c r="A26" s="158" t="s">
        <v>178</v>
      </c>
    </row>
    <row r="27" ht="18">
      <c r="A27" s="159"/>
    </row>
    <row r="28" ht="18">
      <c r="A28" s="158" t="s">
        <v>0</v>
      </c>
    </row>
    <row r="29" ht="18">
      <c r="A29" s="159"/>
    </row>
    <row r="30" ht="18">
      <c r="A30" s="158" t="s">
        <v>179</v>
      </c>
    </row>
    <row r="31" ht="18">
      <c r="A31" s="159"/>
    </row>
    <row r="32" ht="18">
      <c r="A32" s="158" t="s">
        <v>180</v>
      </c>
    </row>
    <row r="33" ht="18">
      <c r="A33" s="159"/>
    </row>
    <row r="34" ht="18">
      <c r="A34" s="158" t="s">
        <v>181</v>
      </c>
    </row>
    <row r="35" ht="18">
      <c r="A35" s="159"/>
    </row>
    <row r="36" ht="18">
      <c r="A36" s="158" t="s">
        <v>1</v>
      </c>
    </row>
    <row r="37" ht="18">
      <c r="A37" s="159"/>
    </row>
    <row r="38" ht="18">
      <c r="A38" s="158" t="s">
        <v>182</v>
      </c>
    </row>
    <row r="39" ht="18">
      <c r="A39" s="159"/>
    </row>
    <row r="40" ht="18">
      <c r="A40" s="158" t="s">
        <v>183</v>
      </c>
    </row>
    <row r="41" ht="18">
      <c r="A41" s="159"/>
    </row>
    <row r="42" ht="18">
      <c r="A42" s="158" t="s">
        <v>184</v>
      </c>
    </row>
    <row r="43" ht="18">
      <c r="A43" s="159"/>
    </row>
    <row r="44" ht="18">
      <c r="A44" s="158" t="s">
        <v>2</v>
      </c>
    </row>
    <row r="45" ht="18">
      <c r="A45" s="159"/>
    </row>
    <row r="46" ht="18">
      <c r="A46" s="160" t="s">
        <v>3</v>
      </c>
    </row>
    <row r="47" ht="18">
      <c r="A47" s="159"/>
    </row>
    <row r="48" ht="18">
      <c r="A48" s="158" t="s">
        <v>185</v>
      </c>
    </row>
    <row r="49" ht="18">
      <c r="A49" s="159"/>
    </row>
    <row r="50" ht="18">
      <c r="A50" s="158" t="s">
        <v>4</v>
      </c>
    </row>
    <row r="51" ht="18">
      <c r="A51" s="159"/>
    </row>
    <row r="52" ht="18">
      <c r="A52" s="158" t="s">
        <v>186</v>
      </c>
    </row>
    <row r="53" ht="18">
      <c r="A53" s="159"/>
    </row>
    <row r="54" ht="18">
      <c r="A54" s="158" t="s">
        <v>187</v>
      </c>
    </row>
    <row r="55" ht="18">
      <c r="A55" s="159"/>
    </row>
    <row r="56" ht="18">
      <c r="A56" s="158" t="s">
        <v>5</v>
      </c>
    </row>
    <row r="57" ht="18">
      <c r="A57" s="159"/>
    </row>
    <row r="58" ht="18">
      <c r="A58" s="160" t="s">
        <v>6</v>
      </c>
    </row>
    <row r="59" ht="18">
      <c r="A59" s="159"/>
    </row>
    <row r="60" ht="18">
      <c r="A60" s="158" t="s">
        <v>194</v>
      </c>
    </row>
    <row r="61" ht="18">
      <c r="A61" s="159"/>
    </row>
    <row r="62" ht="18">
      <c r="A62" s="158"/>
    </row>
    <row r="66" ht="18">
      <c r="A66" s="161"/>
    </row>
    <row r="67" ht="18">
      <c r="A67" s="162"/>
    </row>
    <row r="68" ht="18">
      <c r="A68" s="162"/>
    </row>
    <row r="69" ht="18">
      <c r="A69" s="162"/>
    </row>
    <row r="70" ht="18">
      <c r="A70" s="163"/>
    </row>
    <row r="71" ht="18">
      <c r="A71" s="162"/>
    </row>
    <row r="72" ht="18">
      <c r="A72" s="162"/>
    </row>
    <row r="73" ht="18">
      <c r="A73" s="162"/>
    </row>
    <row r="74" ht="18">
      <c r="A74" s="164"/>
    </row>
    <row r="75" ht="18">
      <c r="A75" s="162"/>
    </row>
    <row r="76" ht="18">
      <c r="A76" s="162"/>
    </row>
  </sheetData>
  <sheetProtection password="CE60" sheet="1" objects="1" scenarios="1"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57421875" style="270" customWidth="1"/>
    <col min="2" max="2" width="24.00390625" style="270" customWidth="1"/>
    <col min="3" max="3" width="22.140625" style="270" customWidth="1"/>
    <col min="4" max="4" width="25.57421875" style="270" customWidth="1"/>
    <col min="5" max="5" width="5.421875" style="270" customWidth="1"/>
    <col min="6" max="16384" width="9.140625" style="270" customWidth="1"/>
  </cols>
  <sheetData>
    <row r="1" spans="1:57" ht="12.75">
      <c r="A1" s="272" t="s">
        <v>689</v>
      </c>
      <c r="B1" s="272" t="str">
        <f>B5</f>
        <v>anni</v>
      </c>
      <c r="C1" s="272" t="str">
        <f>C5</f>
        <v>Squadra</v>
      </c>
      <c r="D1" s="272" t="str">
        <f>D5</f>
        <v>nazionalità</v>
      </c>
      <c r="E1" s="273" t="s">
        <v>694</v>
      </c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</row>
    <row r="2" spans="1:57" ht="12.75">
      <c r="A2" s="271" t="s">
        <v>740</v>
      </c>
      <c r="B2" s="254">
        <f>VLOOKUP($A2,$A$6:$E$51,COLUMN(),0)</f>
        <v>2018</v>
      </c>
      <c r="C2" s="254" t="str">
        <f>VLOOKUP($A2,$A$6:$E$51,COLUMN(),0)</f>
        <v>Real Madrid</v>
      </c>
      <c r="D2" s="254" t="str">
        <f>VLOOKUP($A2,$A$6:$E$51,COLUMN(),0)</f>
        <v>Croato</v>
      </c>
      <c r="E2" s="254">
        <f>VLOOKUP($A2,$A$6:$E$51,COLUMN(),0)</f>
        <v>1</v>
      </c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</row>
    <row r="3" spans="1:57" ht="12.75">
      <c r="A3" s="406" t="s">
        <v>738</v>
      </c>
      <c r="B3" s="407"/>
      <c r="C3" s="407"/>
      <c r="D3" s="407"/>
      <c r="E3" s="408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</row>
    <row r="4" spans="1:57" ht="12.75">
      <c r="A4" s="409"/>
      <c r="B4" s="410"/>
      <c r="C4" s="410"/>
      <c r="D4" s="410"/>
      <c r="E4" s="411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</row>
    <row r="5" spans="1:57" ht="12.75">
      <c r="A5" s="274" t="str">
        <f>oro!B4</f>
        <v>Calciatore</v>
      </c>
      <c r="B5" s="274" t="s">
        <v>730</v>
      </c>
      <c r="C5" s="274" t="str">
        <f>oro!D4</f>
        <v>Squadra</v>
      </c>
      <c r="D5" s="274" t="str">
        <f>oro!E4</f>
        <v>nazionalità</v>
      </c>
      <c r="E5" s="273" t="s">
        <v>694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</row>
    <row r="6" spans="1:57" ht="12.75">
      <c r="A6" s="275" t="str">
        <f>oro!B5</f>
        <v>Stanley Matthews</v>
      </c>
      <c r="B6" s="275">
        <f>oro!C5</f>
        <v>1956</v>
      </c>
      <c r="C6" s="275" t="str">
        <f>oro!D5</f>
        <v>Blackpool F.C.</v>
      </c>
      <c r="D6" s="275" t="str">
        <f>oro!E5</f>
        <v>Inglese</v>
      </c>
      <c r="E6" s="259">
        <v>1</v>
      </c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</row>
    <row r="7" spans="1:57" ht="12.75">
      <c r="A7" s="275" t="str">
        <f>oro!B6</f>
        <v>Alfredo Di Stéfano</v>
      </c>
      <c r="B7" s="275" t="s">
        <v>699</v>
      </c>
      <c r="C7" s="275" t="str">
        <f>oro!D6</f>
        <v>Real Madrid </v>
      </c>
      <c r="D7" s="275" t="str">
        <f>oro!E6</f>
        <v>Argentina nat. Spagnola</v>
      </c>
      <c r="E7" s="259">
        <v>2</v>
      </c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</row>
    <row r="8" spans="1:57" ht="12.75">
      <c r="A8" s="275" t="str">
        <f>oro!B7</f>
        <v>Raymond Kopa</v>
      </c>
      <c r="B8" s="275">
        <f>oro!C7</f>
        <v>1958</v>
      </c>
      <c r="C8" s="275" t="str">
        <f>oro!D7</f>
        <v>Real Madrid </v>
      </c>
      <c r="D8" s="275" t="str">
        <f>oro!E7</f>
        <v>Francese</v>
      </c>
      <c r="E8" s="259">
        <v>1</v>
      </c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</row>
    <row r="9" spans="1:57" ht="12.75">
      <c r="A9" s="275" t="str">
        <f>oro!B9</f>
        <v>Luis Suárez</v>
      </c>
      <c r="B9" s="275">
        <f>oro!C9</f>
        <v>1960</v>
      </c>
      <c r="C9" s="275" t="str">
        <f>oro!D9</f>
        <v>Barcellona</v>
      </c>
      <c r="D9" s="275" t="str">
        <f>oro!E9</f>
        <v>Spagnolo</v>
      </c>
      <c r="E9" s="259">
        <v>1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</row>
    <row r="10" spans="1:57" ht="12.75">
      <c r="A10" s="275" t="str">
        <f>oro!B10</f>
        <v>Omar Sivori </v>
      </c>
      <c r="B10" s="275">
        <f>oro!C10</f>
        <v>1961</v>
      </c>
      <c r="C10" s="275" t="str">
        <f>oro!D10</f>
        <v>Juventus</v>
      </c>
      <c r="D10" s="275" t="str">
        <f>oro!E10</f>
        <v>Argentina nat. Italiana</v>
      </c>
      <c r="E10" s="259">
        <v>1</v>
      </c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</row>
    <row r="11" spans="1:57" ht="12.75">
      <c r="A11" s="275" t="str">
        <f>oro!B11</f>
        <v>Josef Masopust</v>
      </c>
      <c r="B11" s="275">
        <f>oro!C11</f>
        <v>1962</v>
      </c>
      <c r="C11" s="275" t="str">
        <f>oro!D11</f>
        <v>Dukla Praha</v>
      </c>
      <c r="D11" s="275" t="str">
        <f>oro!E11</f>
        <v>Cecoslovacca</v>
      </c>
      <c r="E11" s="259">
        <v>1</v>
      </c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</row>
    <row r="12" spans="1:57" ht="12.75">
      <c r="A12" s="275" t="str">
        <f>oro!B12</f>
        <v>Lev Yashin</v>
      </c>
      <c r="B12" s="275">
        <f>oro!C12</f>
        <v>1963</v>
      </c>
      <c r="C12" s="275" t="str">
        <f>oro!D12</f>
        <v>Dynamo Mosca</v>
      </c>
      <c r="D12" s="275" t="str">
        <f>oro!E12</f>
        <v>Russa</v>
      </c>
      <c r="E12" s="259">
        <v>1</v>
      </c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</row>
    <row r="13" spans="1:57" ht="12.75">
      <c r="A13" s="275" t="str">
        <f>oro!B13</f>
        <v>Denis Law</v>
      </c>
      <c r="B13" s="275">
        <f>oro!C13</f>
        <v>1964</v>
      </c>
      <c r="C13" s="275" t="str">
        <f>oro!D13</f>
        <v>Manchester United</v>
      </c>
      <c r="D13" s="275" t="str">
        <f>oro!E13</f>
        <v>Scozzese</v>
      </c>
      <c r="E13" s="259">
        <v>1</v>
      </c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</row>
    <row r="14" spans="1:57" ht="12.75">
      <c r="A14" s="275" t="str">
        <f>oro!B14</f>
        <v>Eusebio</v>
      </c>
      <c r="B14" s="275">
        <f>oro!C14</f>
        <v>1965</v>
      </c>
      <c r="C14" s="275" t="str">
        <f>oro!D14</f>
        <v>Benfica</v>
      </c>
      <c r="D14" s="275" t="str">
        <f>oro!E14</f>
        <v>Portoghese</v>
      </c>
      <c r="E14" s="259">
        <v>1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</row>
    <row r="15" spans="1:57" ht="12.75">
      <c r="A15" s="275" t="str">
        <f>oro!B15</f>
        <v>Bobby Charlton</v>
      </c>
      <c r="B15" s="275">
        <f>oro!C15</f>
        <v>1966</v>
      </c>
      <c r="C15" s="275" t="str">
        <f>oro!D15</f>
        <v>Manchester United </v>
      </c>
      <c r="D15" s="275" t="str">
        <f>oro!E15</f>
        <v>Inglese</v>
      </c>
      <c r="E15" s="259">
        <v>1</v>
      </c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</row>
    <row r="16" spans="1:57" ht="12.75">
      <c r="A16" s="275" t="str">
        <f>oro!B16</f>
        <v>Florian Albert</v>
      </c>
      <c r="B16" s="275">
        <f>oro!C16</f>
        <v>1967</v>
      </c>
      <c r="C16" s="275" t="str">
        <f>oro!D16</f>
        <v>Ferencvárosi TC</v>
      </c>
      <c r="D16" s="275" t="str">
        <f>oro!E16</f>
        <v>Ungherese</v>
      </c>
      <c r="E16" s="259">
        <v>1</v>
      </c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</row>
    <row r="17" spans="1:57" ht="12.75">
      <c r="A17" s="275" t="str">
        <f>oro!B17</f>
        <v>George Best</v>
      </c>
      <c r="B17" s="275">
        <f>oro!C17</f>
        <v>1968</v>
      </c>
      <c r="C17" s="275" t="str">
        <f>oro!D17</f>
        <v>Manchester United </v>
      </c>
      <c r="D17" s="275" t="s">
        <v>678</v>
      </c>
      <c r="E17" s="259">
        <v>1</v>
      </c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</row>
    <row r="18" spans="1:57" ht="12.75">
      <c r="A18" s="275" t="str">
        <f>oro!B18</f>
        <v>Gianni Rivera</v>
      </c>
      <c r="B18" s="275">
        <f>oro!C18</f>
        <v>1969</v>
      </c>
      <c r="C18" s="275" t="str">
        <f>oro!D18</f>
        <v>Milan</v>
      </c>
      <c r="D18" s="275" t="str">
        <f>oro!E18</f>
        <v>Italiana</v>
      </c>
      <c r="E18" s="259">
        <v>1</v>
      </c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</row>
    <row r="19" spans="1:57" ht="12.75">
      <c r="A19" s="275" t="str">
        <f>oro!B19</f>
        <v>Gerd Müller</v>
      </c>
      <c r="B19" s="275">
        <f>oro!C19</f>
        <v>1970</v>
      </c>
      <c r="C19" s="275" t="str">
        <f>oro!D19</f>
        <v>Bayern Monaco </v>
      </c>
      <c r="D19" s="275" t="str">
        <f>oro!E19</f>
        <v>Tedesca</v>
      </c>
      <c r="E19" s="259">
        <v>1</v>
      </c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</row>
    <row r="20" spans="1:57" ht="12.75">
      <c r="A20" s="275" t="str">
        <f>oro!B20</f>
        <v>Joann Cruijff</v>
      </c>
      <c r="B20" s="275" t="s">
        <v>697</v>
      </c>
      <c r="C20" s="275" t="s">
        <v>727</v>
      </c>
      <c r="D20" s="275" t="str">
        <f>oro!E20</f>
        <v>Olandese</v>
      </c>
      <c r="E20" s="259">
        <v>3</v>
      </c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</row>
    <row r="21" spans="1:57" ht="12.75">
      <c r="A21" s="275" t="str">
        <f>oro!B21</f>
        <v>Franz Beckenbauer</v>
      </c>
      <c r="B21" s="275" t="s">
        <v>701</v>
      </c>
      <c r="C21" s="275" t="str">
        <f>oro!D21</f>
        <v>Bayern Monaco </v>
      </c>
      <c r="D21" s="275" t="str">
        <f>oro!E21</f>
        <v>Tedesca</v>
      </c>
      <c r="E21" s="259">
        <v>2</v>
      </c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</row>
    <row r="22" spans="1:57" ht="12.75">
      <c r="A22" s="275" t="str">
        <f>oro!B24</f>
        <v>Oleg Blokhin</v>
      </c>
      <c r="B22" s="275">
        <f>oro!C24</f>
        <v>1975</v>
      </c>
      <c r="C22" s="275" t="str">
        <f>oro!D24</f>
        <v>Dynamo Kiev</v>
      </c>
      <c r="D22" s="275" t="str">
        <f>oro!E24</f>
        <v>Russa</v>
      </c>
      <c r="E22" s="259">
        <v>1</v>
      </c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</row>
    <row r="23" spans="1:57" ht="12.75">
      <c r="A23" s="275" t="str">
        <f>oro!B26</f>
        <v>Allan Simonsen</v>
      </c>
      <c r="B23" s="275">
        <f>oro!C26</f>
        <v>1977</v>
      </c>
      <c r="C23" s="275" t="str">
        <f>oro!D26</f>
        <v>Borussia M.</v>
      </c>
      <c r="D23" s="275" t="str">
        <f>oro!E26</f>
        <v>Danese</v>
      </c>
      <c r="E23" s="259">
        <v>1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</row>
    <row r="24" spans="1:57" ht="12.75">
      <c r="A24" s="275" t="str">
        <f>oro!B27</f>
        <v>Kevin Keegan</v>
      </c>
      <c r="B24" s="275" t="s">
        <v>702</v>
      </c>
      <c r="C24" s="275" t="str">
        <f>oro!D27</f>
        <v>Amburgo</v>
      </c>
      <c r="D24" s="275" t="str">
        <f>oro!E27</f>
        <v>Inglese</v>
      </c>
      <c r="E24" s="259">
        <v>2</v>
      </c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</row>
    <row r="25" spans="1:57" ht="12.75">
      <c r="A25" s="275" t="str">
        <f>oro!B29</f>
        <v>Karl-Heinz Rummenigge</v>
      </c>
      <c r="B25" s="275" t="s">
        <v>703</v>
      </c>
      <c r="C25" s="275" t="str">
        <f>oro!D29</f>
        <v>Bayern Monaco</v>
      </c>
      <c r="D25" s="275" t="str">
        <f>oro!E29</f>
        <v>Tedesca</v>
      </c>
      <c r="E25" s="259">
        <v>2</v>
      </c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</row>
    <row r="26" spans="1:57" ht="12.75">
      <c r="A26" s="275" t="str">
        <f>oro!B31</f>
        <v>Paolo Rossi</v>
      </c>
      <c r="B26" s="275">
        <f>oro!C31</f>
        <v>1982</v>
      </c>
      <c r="C26" s="275" t="str">
        <f>oro!D31</f>
        <v>Juventus</v>
      </c>
      <c r="D26" s="275" t="str">
        <f>oro!E31</f>
        <v>Italiana</v>
      </c>
      <c r="E26" s="259">
        <v>1</v>
      </c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</row>
    <row r="27" spans="1:57" ht="12.75">
      <c r="A27" s="275" t="str">
        <f>oro!B32</f>
        <v>Michel Platini</v>
      </c>
      <c r="B27" s="275" t="s">
        <v>698</v>
      </c>
      <c r="C27" s="275" t="str">
        <f>oro!D32</f>
        <v>Juventus</v>
      </c>
      <c r="D27" s="275" t="str">
        <f>oro!E32</f>
        <v>Francese</v>
      </c>
      <c r="E27" s="259">
        <v>3</v>
      </c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</row>
    <row r="28" spans="1:57" ht="12.75">
      <c r="A28" s="275" t="str">
        <f>oro!B35</f>
        <v>Igor Belanov</v>
      </c>
      <c r="B28" s="275">
        <f>oro!C35</f>
        <v>1986</v>
      </c>
      <c r="C28" s="275" t="str">
        <f>oro!D35</f>
        <v>Dynamo Kiev</v>
      </c>
      <c r="D28" s="275" t="str">
        <f>oro!E35</f>
        <v>Russa</v>
      </c>
      <c r="E28" s="259">
        <v>1</v>
      </c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</row>
    <row r="29" spans="1:57" ht="12.75">
      <c r="A29" s="275" t="str">
        <f>oro!B36</f>
        <v>Ruud Gullit</v>
      </c>
      <c r="B29" s="275">
        <f>oro!C36</f>
        <v>1987</v>
      </c>
      <c r="C29" s="275" t="str">
        <f>oro!D36</f>
        <v>Milan</v>
      </c>
      <c r="D29" s="275" t="str">
        <f>oro!E36</f>
        <v>Olandese</v>
      </c>
      <c r="E29" s="259">
        <v>1</v>
      </c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</row>
    <row r="30" spans="1:57" ht="12.75">
      <c r="A30" s="275" t="str">
        <f>oro!B37</f>
        <v>Marco Van Basten</v>
      </c>
      <c r="B30" s="275" t="s">
        <v>726</v>
      </c>
      <c r="C30" s="275" t="str">
        <f>oro!D37</f>
        <v>Milan</v>
      </c>
      <c r="D30" s="275" t="str">
        <f>oro!E37</f>
        <v>Olandese</v>
      </c>
      <c r="E30" s="259">
        <v>3</v>
      </c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</row>
    <row r="31" spans="1:57" ht="12.75">
      <c r="A31" s="275" t="str">
        <f>oro!B39</f>
        <v>Lothar Matthäus</v>
      </c>
      <c r="B31" s="275">
        <f>oro!C39</f>
        <v>1990</v>
      </c>
      <c r="C31" s="275" t="str">
        <f>oro!D39</f>
        <v>Inter</v>
      </c>
      <c r="D31" s="275" t="str">
        <f>oro!E39</f>
        <v>Tedesca</v>
      </c>
      <c r="E31" s="259">
        <v>1</v>
      </c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</row>
    <row r="32" spans="1:57" ht="12.75">
      <c r="A32" s="275" t="str">
        <f>oro!B40</f>
        <v>Jean-Pierre Papin</v>
      </c>
      <c r="B32" s="275">
        <f>oro!C40</f>
        <v>1991</v>
      </c>
      <c r="C32" s="275" t="str">
        <f>oro!D40</f>
        <v>Milan</v>
      </c>
      <c r="D32" s="275" t="str">
        <f>oro!E40</f>
        <v>Francese</v>
      </c>
      <c r="E32" s="259">
        <v>1</v>
      </c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</row>
    <row r="33" spans="1:57" ht="12.75">
      <c r="A33" s="275" t="str">
        <f>oro!B42</f>
        <v>Roberto Baggio</v>
      </c>
      <c r="B33" s="275">
        <f>oro!C42</f>
        <v>1993</v>
      </c>
      <c r="C33" s="275" t="str">
        <f>oro!D42</f>
        <v>Juventus</v>
      </c>
      <c r="D33" s="275" t="str">
        <f>oro!E42</f>
        <v>Italiana</v>
      </c>
      <c r="E33" s="259">
        <v>1</v>
      </c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</row>
    <row r="34" spans="1:57" ht="12.75">
      <c r="A34" s="275" t="str">
        <f>oro!B43</f>
        <v>Hristo Stoitchkov</v>
      </c>
      <c r="B34" s="275">
        <f>oro!C43</f>
        <v>1994</v>
      </c>
      <c r="C34" s="275" t="str">
        <f>oro!D43</f>
        <v>Barcellona</v>
      </c>
      <c r="D34" s="275" t="str">
        <f>oro!E43</f>
        <v>Bulgara</v>
      </c>
      <c r="E34" s="259">
        <v>1</v>
      </c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</row>
    <row r="35" spans="1:57" ht="12.75">
      <c r="A35" s="275" t="str">
        <f>oro!B44</f>
        <v>George Weah</v>
      </c>
      <c r="B35" s="275">
        <f>oro!C44</f>
        <v>1995</v>
      </c>
      <c r="C35" s="275" t="str">
        <f>oro!D44</f>
        <v>Milan</v>
      </c>
      <c r="D35" s="275" t="str">
        <f>oro!E44</f>
        <v>Liberiana</v>
      </c>
      <c r="E35" s="259">
        <v>1</v>
      </c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</row>
    <row r="36" spans="1:57" ht="12.75">
      <c r="A36" s="275" t="str">
        <f>oro!B45</f>
        <v>Matthias Sammer</v>
      </c>
      <c r="B36" s="275">
        <f>oro!C45</f>
        <v>1996</v>
      </c>
      <c r="C36" s="275" t="str">
        <f>oro!D45</f>
        <v>Borussia Dortmund</v>
      </c>
      <c r="D36" s="275" t="str">
        <f>oro!E45</f>
        <v>Tedesca</v>
      </c>
      <c r="E36" s="259">
        <v>1</v>
      </c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</row>
    <row r="37" spans="1:57" ht="12.75">
      <c r="A37" s="275" t="str">
        <f>oro!B46</f>
        <v>Ronaldo</v>
      </c>
      <c r="B37" s="275" t="s">
        <v>704</v>
      </c>
      <c r="C37" s="269" t="s">
        <v>728</v>
      </c>
      <c r="D37" s="275" t="str">
        <f>oro!E46</f>
        <v>Brasiliana</v>
      </c>
      <c r="E37" s="259">
        <v>2</v>
      </c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</row>
    <row r="38" spans="1:57" ht="12.75">
      <c r="A38" s="275" t="str">
        <f>oro!B47</f>
        <v>Zinédine Zidane</v>
      </c>
      <c r="B38" s="275">
        <f>oro!C47</f>
        <v>1998</v>
      </c>
      <c r="C38" s="275" t="str">
        <f>oro!D47</f>
        <v>Juventus</v>
      </c>
      <c r="D38" s="275" t="str">
        <f>oro!E47</f>
        <v>Francese</v>
      </c>
      <c r="E38" s="259">
        <v>1</v>
      </c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</row>
    <row r="39" spans="1:57" ht="12.75">
      <c r="A39" s="275" t="str">
        <f>oro!B48</f>
        <v>Rivaldo</v>
      </c>
      <c r="B39" s="275">
        <f>oro!C48</f>
        <v>1999</v>
      </c>
      <c r="C39" s="275" t="str">
        <f>oro!D48</f>
        <v>Barcellona</v>
      </c>
      <c r="D39" s="275" t="str">
        <f>oro!E48</f>
        <v>Brasiliana</v>
      </c>
      <c r="E39" s="259">
        <v>1</v>
      </c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</row>
    <row r="40" spans="1:57" ht="12.75">
      <c r="A40" s="275" t="str">
        <f>oro!B49</f>
        <v>Luis Figo</v>
      </c>
      <c r="B40" s="275">
        <f>oro!C49</f>
        <v>2000</v>
      </c>
      <c r="C40" s="275" t="str">
        <f>oro!D49</f>
        <v>Real Madrid</v>
      </c>
      <c r="D40" s="275" t="str">
        <f>oro!E49</f>
        <v>Portoghese</v>
      </c>
      <c r="E40" s="259">
        <v>1</v>
      </c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</row>
    <row r="41" spans="1:57" ht="12.75">
      <c r="A41" s="275" t="str">
        <f>oro!B50</f>
        <v>Michael Owen</v>
      </c>
      <c r="B41" s="275">
        <f>oro!C50</f>
        <v>2001</v>
      </c>
      <c r="C41" s="275" t="str">
        <f>oro!D50</f>
        <v>Liverpool</v>
      </c>
      <c r="D41" s="275" t="str">
        <f>oro!E50</f>
        <v>Inglese</v>
      </c>
      <c r="E41" s="259">
        <v>1</v>
      </c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</row>
    <row r="42" spans="1:57" ht="12.75">
      <c r="A42" s="275" t="str">
        <f>oro!B52</f>
        <v>Pavel Nedved</v>
      </c>
      <c r="B42" s="275">
        <f>oro!C52</f>
        <v>2003</v>
      </c>
      <c r="C42" s="275" t="str">
        <f>oro!D52</f>
        <v>Juventus</v>
      </c>
      <c r="D42" s="275" t="str">
        <f>oro!E52</f>
        <v>Rep. Ceca</v>
      </c>
      <c r="E42" s="259">
        <v>1</v>
      </c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</row>
    <row r="43" spans="1:57" ht="12.75">
      <c r="A43" s="275" t="str">
        <f>oro!B53</f>
        <v>Andriy Shevchenko</v>
      </c>
      <c r="B43" s="275">
        <f>oro!C53</f>
        <v>2004</v>
      </c>
      <c r="C43" s="275" t="str">
        <f>oro!D53</f>
        <v>Milan</v>
      </c>
      <c r="D43" s="275" t="str">
        <f>oro!E53</f>
        <v>Ukraina</v>
      </c>
      <c r="E43" s="259">
        <v>1</v>
      </c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</row>
    <row r="44" spans="1:57" ht="12.75">
      <c r="A44" s="275" t="str">
        <f>oro!B54</f>
        <v>Ronaldinho</v>
      </c>
      <c r="B44" s="275">
        <f>oro!C54</f>
        <v>2005</v>
      </c>
      <c r="C44" s="275" t="str">
        <f>oro!D54</f>
        <v>Barcellona</v>
      </c>
      <c r="D44" s="275" t="str">
        <f>oro!E54</f>
        <v>Brasiliana</v>
      </c>
      <c r="E44" s="259">
        <v>1</v>
      </c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</row>
    <row r="45" spans="1:57" ht="12.75">
      <c r="A45" s="275" t="str">
        <f>oro!B55</f>
        <v>Fabio Cannavaro</v>
      </c>
      <c r="B45" s="275">
        <f>oro!C55</f>
        <v>2006</v>
      </c>
      <c r="C45" s="275" t="str">
        <f>oro!D55</f>
        <v>Real Madrid</v>
      </c>
      <c r="D45" s="275" t="str">
        <f>oro!E55</f>
        <v>Italiana</v>
      </c>
      <c r="E45" s="259">
        <v>1</v>
      </c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</row>
    <row r="46" spans="1:57" ht="12.75">
      <c r="A46" s="275" t="str">
        <f>oro!B56</f>
        <v>Kakà</v>
      </c>
      <c r="B46" s="275">
        <f>oro!C56</f>
        <v>2007</v>
      </c>
      <c r="C46" s="275" t="str">
        <f>oro!D56</f>
        <v>Milan</v>
      </c>
      <c r="D46" s="275" t="str">
        <f>oro!E56</f>
        <v>Brasiliana</v>
      </c>
      <c r="E46" s="259">
        <v>1</v>
      </c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</row>
    <row r="47" spans="1:57" ht="12.75">
      <c r="A47" s="275" t="str">
        <f>oro!B57</f>
        <v>Cristiano Ronaldo</v>
      </c>
      <c r="B47" s="269" t="s">
        <v>695</v>
      </c>
      <c r="C47" s="269" t="s">
        <v>729</v>
      </c>
      <c r="D47" s="275" t="str">
        <f>oro!E57</f>
        <v>Portoghese</v>
      </c>
      <c r="E47" s="259">
        <v>5</v>
      </c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</row>
    <row r="48" spans="1:57" ht="12.75">
      <c r="A48" s="275" t="str">
        <f>oro!B58</f>
        <v>Lionel Messi</v>
      </c>
      <c r="B48" s="269" t="s">
        <v>696</v>
      </c>
      <c r="C48" s="275" t="str">
        <f>oro!D58</f>
        <v>Barcellona</v>
      </c>
      <c r="D48" s="275" t="str">
        <f>oro!E58</f>
        <v>Argentina</v>
      </c>
      <c r="E48" s="259">
        <v>5</v>
      </c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</row>
    <row r="49" spans="1:57" ht="12.75">
      <c r="A49" s="275" t="s">
        <v>740</v>
      </c>
      <c r="B49" s="275">
        <f>oro!C67</f>
        <v>2018</v>
      </c>
      <c r="C49" s="275" t="str">
        <f>oro!D67</f>
        <v>Real Madrid</v>
      </c>
      <c r="D49" s="275" t="str">
        <f>oro!E67</f>
        <v>Croato</v>
      </c>
      <c r="E49" s="259">
        <v>1</v>
      </c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</row>
    <row r="50" spans="1:57" ht="12.75">
      <c r="A50" s="275">
        <v>2019</v>
      </c>
      <c r="B50" s="275">
        <f>oro!C68</f>
        <v>2019</v>
      </c>
      <c r="C50" s="275" t="str">
        <f>oro!D68</f>
        <v>-</v>
      </c>
      <c r="D50" s="275" t="str">
        <f>oro!E68</f>
        <v>-</v>
      </c>
      <c r="E50" s="259" t="s">
        <v>563</v>
      </c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</row>
    <row r="51" spans="1:57" ht="12.75">
      <c r="A51" s="275">
        <v>2020</v>
      </c>
      <c r="B51" s="275">
        <f>oro!C69</f>
        <v>2020</v>
      </c>
      <c r="C51" s="275" t="str">
        <f>oro!D69</f>
        <v>-</v>
      </c>
      <c r="D51" s="275" t="str">
        <f>oro!E69</f>
        <v>-</v>
      </c>
      <c r="E51" s="259" t="s">
        <v>563</v>
      </c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</row>
    <row r="52" spans="1:57" ht="12.75">
      <c r="A52" s="276">
        <f>COUNTA(A6:A49)</f>
        <v>44</v>
      </c>
      <c r="B52" s="277">
        <f>COUNTA(B8:B19)+COUNTA(B22:B23)+COUNTA(B26)+COUNTA(B28:B29)+COUNTA(B31:B36)+COUNTA(B38:B49)+28</f>
        <v>63</v>
      </c>
      <c r="C52" s="276">
        <f>COUNTA(C6:C49)</f>
        <v>44</v>
      </c>
      <c r="D52" s="276">
        <f>COUNTA(D6:D49)</f>
        <v>44</v>
      </c>
      <c r="E52" s="278">
        <f>SUM(E6:E49)</f>
        <v>63</v>
      </c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</row>
    <row r="53" spans="1:57" ht="12.75">
      <c r="A53" s="112"/>
      <c r="B53" s="112"/>
      <c r="C53" s="112"/>
      <c r="D53" s="112"/>
      <c r="E53" s="112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</row>
    <row r="54" spans="1:57" ht="12.75">
      <c r="A54" s="112"/>
      <c r="B54" s="112"/>
      <c r="C54" s="112"/>
      <c r="D54" s="112"/>
      <c r="E54" s="112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</row>
    <row r="55" spans="1:57" ht="12.75">
      <c r="A55" s="112"/>
      <c r="B55" s="112"/>
      <c r="C55" s="112"/>
      <c r="D55" s="112"/>
      <c r="E55" s="112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</row>
    <row r="56" spans="1:57" ht="12.75">
      <c r="A56" s="112"/>
      <c r="B56" s="112"/>
      <c r="C56" s="112"/>
      <c r="D56" s="112"/>
      <c r="E56" s="112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</row>
    <row r="57" spans="1:57" ht="12.75">
      <c r="A57" s="112"/>
      <c r="B57" s="112"/>
      <c r="C57" s="112"/>
      <c r="D57" s="112"/>
      <c r="E57" s="112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</row>
    <row r="58" spans="1:57" ht="12.75">
      <c r="A58" s="112"/>
      <c r="B58" s="112"/>
      <c r="C58" s="112"/>
      <c r="D58" s="112"/>
      <c r="E58" s="112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</row>
    <row r="59" spans="1:57" ht="12.75">
      <c r="A59" s="112"/>
      <c r="B59" s="112"/>
      <c r="C59" s="112"/>
      <c r="D59" s="112"/>
      <c r="E59" s="112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</row>
    <row r="60" spans="1:57" ht="12.75">
      <c r="A60" s="112"/>
      <c r="B60" s="112"/>
      <c r="C60" s="112"/>
      <c r="D60" s="112"/>
      <c r="E60" s="112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</row>
    <row r="61" spans="1:57" ht="12.75">
      <c r="A61" s="112"/>
      <c r="B61" s="112"/>
      <c r="C61" s="112"/>
      <c r="D61" s="112"/>
      <c r="E61" s="112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</row>
    <row r="62" spans="1:57" ht="12.75">
      <c r="A62" s="112"/>
      <c r="B62" s="112"/>
      <c r="C62" s="112"/>
      <c r="D62" s="112"/>
      <c r="E62" s="112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6"/>
    </row>
    <row r="63" spans="1:57" ht="12.75">
      <c r="A63" s="112"/>
      <c r="B63" s="112"/>
      <c r="C63" s="112"/>
      <c r="D63" s="112"/>
      <c r="E63" s="112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</row>
    <row r="64" spans="1:57" ht="12.75">
      <c r="A64" s="112"/>
      <c r="B64" s="112"/>
      <c r="C64" s="112"/>
      <c r="D64" s="112"/>
      <c r="E64" s="112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</row>
    <row r="65" spans="1:57" ht="12.75">
      <c r="A65" s="112"/>
      <c r="B65" s="112"/>
      <c r="C65" s="112"/>
      <c r="D65" s="112"/>
      <c r="E65" s="112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266"/>
      <c r="BD65" s="266"/>
      <c r="BE65" s="266"/>
    </row>
    <row r="66" spans="1:57" ht="12.75">
      <c r="A66" s="112"/>
      <c r="B66" s="112"/>
      <c r="C66" s="112"/>
      <c r="D66" s="112"/>
      <c r="E66" s="112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</row>
    <row r="67" spans="1:57" ht="12.75">
      <c r="A67" s="112"/>
      <c r="B67" s="112"/>
      <c r="C67" s="112"/>
      <c r="D67" s="112"/>
      <c r="E67" s="112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  <c r="BB67" s="266"/>
      <c r="BC67" s="266"/>
      <c r="BD67" s="266"/>
      <c r="BE67" s="266"/>
    </row>
    <row r="68" spans="1:57" ht="12.75">
      <c r="A68" s="112"/>
      <c r="B68" s="112"/>
      <c r="C68" s="112"/>
      <c r="D68" s="112"/>
      <c r="E68" s="112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</row>
    <row r="69" spans="1:57" ht="12.75">
      <c r="A69" s="112"/>
      <c r="B69" s="112"/>
      <c r="C69" s="112"/>
      <c r="D69" s="112"/>
      <c r="E69" s="112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</row>
    <row r="70" spans="1:57" ht="12.75">
      <c r="A70" s="266"/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</row>
    <row r="71" spans="1:57" ht="12.75">
      <c r="A71" s="266"/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</row>
    <row r="72" spans="1:57" ht="12.75">
      <c r="A72" s="266"/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</row>
    <row r="73" spans="1:57" ht="12.75">
      <c r="A73" s="266"/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</row>
    <row r="74" spans="1:57" ht="12.75">
      <c r="A74" s="266"/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</row>
    <row r="75" spans="1:57" ht="12.75">
      <c r="A75" s="266"/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6"/>
    </row>
    <row r="76" spans="1:57" ht="12.75">
      <c r="A76" s="266"/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6"/>
      <c r="BE76" s="266"/>
    </row>
    <row r="77" spans="1:57" ht="12.75">
      <c r="A77" s="266"/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266"/>
      <c r="AW77" s="266"/>
      <c r="AX77" s="266"/>
      <c r="AY77" s="266"/>
      <c r="AZ77" s="266"/>
      <c r="BA77" s="266"/>
      <c r="BB77" s="266"/>
      <c r="BC77" s="266"/>
      <c r="BD77" s="266"/>
      <c r="BE77" s="266"/>
    </row>
    <row r="78" spans="1:57" ht="12.75">
      <c r="A78" s="266"/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6"/>
      <c r="AW78" s="266"/>
      <c r="AX78" s="266"/>
      <c r="AY78" s="266"/>
      <c r="AZ78" s="266"/>
      <c r="BA78" s="266"/>
      <c r="BB78" s="266"/>
      <c r="BC78" s="266"/>
      <c r="BD78" s="266"/>
      <c r="BE78" s="266"/>
    </row>
    <row r="79" spans="1:57" ht="12.75">
      <c r="A79" s="266"/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  <c r="AU79" s="266"/>
      <c r="AV79" s="266"/>
      <c r="AW79" s="266"/>
      <c r="AX79" s="266"/>
      <c r="AY79" s="266"/>
      <c r="AZ79" s="266"/>
      <c r="BA79" s="266"/>
      <c r="BB79" s="266"/>
      <c r="BC79" s="266"/>
      <c r="BD79" s="266"/>
      <c r="BE79" s="266"/>
    </row>
    <row r="80" spans="1:57" ht="12.75">
      <c r="A80" s="266"/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266"/>
      <c r="AT80" s="266"/>
      <c r="AU80" s="266"/>
      <c r="AV80" s="266"/>
      <c r="AW80" s="266"/>
      <c r="AX80" s="266"/>
      <c r="AY80" s="266"/>
      <c r="AZ80" s="266"/>
      <c r="BA80" s="266"/>
      <c r="BB80" s="266"/>
      <c r="BC80" s="266"/>
      <c r="BD80" s="266"/>
      <c r="BE80" s="266"/>
    </row>
    <row r="81" spans="1:57" ht="12.75">
      <c r="A81" s="266"/>
      <c r="B81" s="266"/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  <c r="BC81" s="266"/>
      <c r="BD81" s="266"/>
      <c r="BE81" s="266"/>
    </row>
    <row r="82" spans="1:57" ht="12.75">
      <c r="A82" s="266"/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  <c r="AU82" s="266"/>
      <c r="AV82" s="266"/>
      <c r="AW82" s="266"/>
      <c r="AX82" s="266"/>
      <c r="AY82" s="266"/>
      <c r="AZ82" s="266"/>
      <c r="BA82" s="266"/>
      <c r="BB82" s="266"/>
      <c r="BC82" s="266"/>
      <c r="BD82" s="266"/>
      <c r="BE82" s="266"/>
    </row>
    <row r="83" spans="1:57" ht="12.75">
      <c r="A83" s="266"/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  <c r="AU83" s="266"/>
      <c r="AV83" s="266"/>
      <c r="AW83" s="266"/>
      <c r="AX83" s="266"/>
      <c r="AY83" s="266"/>
      <c r="AZ83" s="266"/>
      <c r="BA83" s="266"/>
      <c r="BB83" s="266"/>
      <c r="BC83" s="266"/>
      <c r="BD83" s="266"/>
      <c r="BE83" s="266"/>
    </row>
    <row r="84" spans="1:57" ht="12.75">
      <c r="A84" s="266"/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266"/>
      <c r="BE84" s="266"/>
    </row>
    <row r="85" spans="1:57" ht="12.75">
      <c r="A85" s="266"/>
      <c r="B85" s="266"/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266"/>
      <c r="AQ85" s="266"/>
      <c r="AR85" s="266"/>
      <c r="AS85" s="266"/>
      <c r="AT85" s="266"/>
      <c r="AU85" s="266"/>
      <c r="AV85" s="266"/>
      <c r="AW85" s="266"/>
      <c r="AX85" s="266"/>
      <c r="AY85" s="266"/>
      <c r="AZ85" s="266"/>
      <c r="BA85" s="266"/>
      <c r="BB85" s="266"/>
      <c r="BC85" s="266"/>
      <c r="BD85" s="266"/>
      <c r="BE85" s="266"/>
    </row>
    <row r="86" spans="1:57" ht="12.75">
      <c r="A86" s="266"/>
      <c r="B86" s="266"/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</row>
    <row r="87" spans="1:57" ht="12.75">
      <c r="A87" s="266"/>
      <c r="B87" s="266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</row>
    <row r="88" spans="1:57" ht="12.75">
      <c r="A88" s="266"/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6"/>
      <c r="BD88" s="266"/>
      <c r="BE88" s="266"/>
    </row>
    <row r="89" spans="1:57" ht="12.75">
      <c r="A89" s="266"/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  <c r="AT89" s="266"/>
      <c r="AU89" s="266"/>
      <c r="AV89" s="266"/>
      <c r="AW89" s="266"/>
      <c r="AX89" s="266"/>
      <c r="AY89" s="266"/>
      <c r="AZ89" s="266"/>
      <c r="BA89" s="266"/>
      <c r="BB89" s="266"/>
      <c r="BC89" s="266"/>
      <c r="BD89" s="266"/>
      <c r="BE89" s="266"/>
    </row>
    <row r="90" spans="1:57" ht="12.75">
      <c r="A90" s="266"/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266"/>
      <c r="AY90" s="266"/>
      <c r="AZ90" s="266"/>
      <c r="BA90" s="266"/>
      <c r="BB90" s="266"/>
      <c r="BC90" s="266"/>
      <c r="BD90" s="266"/>
      <c r="BE90" s="266"/>
    </row>
    <row r="91" spans="1:57" ht="12.75">
      <c r="A91" s="266"/>
      <c r="B91" s="266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  <c r="AK91" s="266"/>
      <c r="AL91" s="266"/>
      <c r="AM91" s="266"/>
      <c r="AN91" s="266"/>
      <c r="AO91" s="266"/>
      <c r="AP91" s="266"/>
      <c r="AQ91" s="266"/>
      <c r="AR91" s="266"/>
      <c r="AS91" s="266"/>
      <c r="AT91" s="266"/>
      <c r="AU91" s="266"/>
      <c r="AV91" s="266"/>
      <c r="AW91" s="266"/>
      <c r="AX91" s="266"/>
      <c r="AY91" s="266"/>
      <c r="AZ91" s="266"/>
      <c r="BA91" s="266"/>
      <c r="BB91" s="266"/>
      <c r="BC91" s="266"/>
      <c r="BD91" s="266"/>
      <c r="BE91" s="266"/>
    </row>
    <row r="92" spans="1:57" ht="12.75">
      <c r="A92" s="266"/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266"/>
      <c r="BE92" s="266"/>
    </row>
    <row r="93" spans="1:57" ht="12.75">
      <c r="A93" s="266"/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  <c r="AU93" s="266"/>
      <c r="AV93" s="266"/>
      <c r="AW93" s="266"/>
      <c r="AX93" s="266"/>
      <c r="AY93" s="266"/>
      <c r="AZ93" s="266"/>
      <c r="BA93" s="266"/>
      <c r="BB93" s="266"/>
      <c r="BC93" s="266"/>
      <c r="BD93" s="266"/>
      <c r="BE93" s="266"/>
    </row>
    <row r="94" spans="1:57" ht="12.75">
      <c r="A94" s="266"/>
      <c r="B94" s="266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  <c r="AU94" s="266"/>
      <c r="AV94" s="266"/>
      <c r="AW94" s="266"/>
      <c r="AX94" s="266"/>
      <c r="AY94" s="266"/>
      <c r="AZ94" s="266"/>
      <c r="BA94" s="266"/>
      <c r="BB94" s="266"/>
      <c r="BC94" s="266"/>
      <c r="BD94" s="266"/>
      <c r="BE94" s="266"/>
    </row>
    <row r="95" spans="1:57" ht="12.75">
      <c r="A95" s="266"/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  <c r="AT95" s="266"/>
      <c r="AU95" s="266"/>
      <c r="AV95" s="266"/>
      <c r="AW95" s="266"/>
      <c r="AX95" s="266"/>
      <c r="AY95" s="266"/>
      <c r="AZ95" s="266"/>
      <c r="BA95" s="266"/>
      <c r="BB95" s="266"/>
      <c r="BC95" s="266"/>
      <c r="BD95" s="266"/>
      <c r="BE95" s="266"/>
    </row>
    <row r="96" spans="1:57" ht="12.75">
      <c r="A96" s="266"/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</row>
    <row r="97" spans="1:57" ht="12.75">
      <c r="A97" s="266"/>
      <c r="B97" s="266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266"/>
      <c r="AW97" s="266"/>
      <c r="AX97" s="266"/>
      <c r="AY97" s="266"/>
      <c r="AZ97" s="266"/>
      <c r="BA97" s="266"/>
      <c r="BB97" s="266"/>
      <c r="BC97" s="266"/>
      <c r="BD97" s="266"/>
      <c r="BE97" s="266"/>
    </row>
    <row r="98" spans="1:57" ht="12.75">
      <c r="A98" s="266"/>
      <c r="B98" s="266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6"/>
      <c r="AT98" s="266"/>
      <c r="AU98" s="266"/>
      <c r="AV98" s="266"/>
      <c r="AW98" s="266"/>
      <c r="AX98" s="266"/>
      <c r="AY98" s="266"/>
      <c r="AZ98" s="266"/>
      <c r="BA98" s="266"/>
      <c r="BB98" s="266"/>
      <c r="BC98" s="266"/>
      <c r="BD98" s="266"/>
      <c r="BE98" s="266"/>
    </row>
    <row r="99" spans="1:57" ht="12.75">
      <c r="A99" s="266"/>
      <c r="B99" s="266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6"/>
      <c r="AV99" s="266"/>
      <c r="AW99" s="266"/>
      <c r="AX99" s="266"/>
      <c r="AY99" s="266"/>
      <c r="AZ99" s="266"/>
      <c r="BA99" s="266"/>
      <c r="BB99" s="266"/>
      <c r="BC99" s="266"/>
      <c r="BD99" s="266"/>
      <c r="BE99" s="266"/>
    </row>
    <row r="100" spans="1:57" ht="12.75">
      <c r="A100" s="266"/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266"/>
      <c r="AS100" s="266"/>
      <c r="AT100" s="266"/>
      <c r="AU100" s="266"/>
      <c r="AV100" s="266"/>
      <c r="AW100" s="266"/>
      <c r="AX100" s="266"/>
      <c r="AY100" s="266"/>
      <c r="AZ100" s="266"/>
      <c r="BA100" s="266"/>
      <c r="BB100" s="266"/>
      <c r="BC100" s="266"/>
      <c r="BD100" s="266"/>
      <c r="BE100" s="266"/>
    </row>
    <row r="101" spans="1:57" ht="12.75">
      <c r="A101" s="266"/>
      <c r="B101" s="266"/>
      <c r="C101" s="266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  <c r="AU101" s="266"/>
      <c r="AV101" s="266"/>
      <c r="AW101" s="266"/>
      <c r="AX101" s="266"/>
      <c r="AY101" s="266"/>
      <c r="AZ101" s="266"/>
      <c r="BA101" s="266"/>
      <c r="BB101" s="266"/>
      <c r="BC101" s="266"/>
      <c r="BD101" s="266"/>
      <c r="BE101" s="266"/>
    </row>
    <row r="102" spans="1:57" ht="12.75">
      <c r="A102" s="266"/>
      <c r="B102" s="266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66"/>
      <c r="BB102" s="266"/>
      <c r="BC102" s="266"/>
      <c r="BD102" s="266"/>
      <c r="BE102" s="266"/>
    </row>
    <row r="103" spans="1:57" ht="12.75">
      <c r="A103" s="266"/>
      <c r="B103" s="266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6"/>
      <c r="AW103" s="266"/>
      <c r="AX103" s="266"/>
      <c r="AY103" s="266"/>
      <c r="AZ103" s="266"/>
      <c r="BA103" s="266"/>
      <c r="BB103" s="266"/>
      <c r="BC103" s="266"/>
      <c r="BD103" s="266"/>
      <c r="BE103" s="266"/>
    </row>
    <row r="104" spans="1:57" ht="12.75">
      <c r="A104" s="266"/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</row>
    <row r="105" spans="1:57" ht="12.75">
      <c r="A105" s="266"/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266"/>
      <c r="BE105" s="266"/>
    </row>
    <row r="106" spans="1:57" ht="12.75">
      <c r="A106" s="266"/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</row>
    <row r="107" spans="1:57" ht="12.75">
      <c r="A107" s="266"/>
      <c r="B107" s="266"/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  <c r="BB107" s="266"/>
      <c r="BC107" s="266"/>
      <c r="BD107" s="266"/>
      <c r="BE107" s="266"/>
    </row>
    <row r="108" spans="1:57" ht="12.75">
      <c r="A108" s="266"/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</row>
    <row r="109" spans="1:57" ht="12.75">
      <c r="A109" s="266"/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  <c r="BB109" s="266"/>
      <c r="BC109" s="266"/>
      <c r="BD109" s="266"/>
      <c r="BE109" s="266"/>
    </row>
    <row r="110" spans="1:57" ht="12.75">
      <c r="A110" s="266"/>
      <c r="B110" s="266"/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6"/>
      <c r="AZ110" s="266"/>
      <c r="BA110" s="266"/>
      <c r="BB110" s="266"/>
      <c r="BC110" s="266"/>
      <c r="BD110" s="266"/>
      <c r="BE110" s="266"/>
    </row>
    <row r="111" spans="1:57" ht="12.75">
      <c r="A111" s="266"/>
      <c r="B111" s="266"/>
      <c r="C111" s="266"/>
      <c r="D111" s="266"/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  <c r="AT111" s="266"/>
      <c r="AU111" s="266"/>
      <c r="AV111" s="266"/>
      <c r="AW111" s="266"/>
      <c r="AX111" s="266"/>
      <c r="AY111" s="266"/>
      <c r="AZ111" s="266"/>
      <c r="BA111" s="266"/>
      <c r="BB111" s="266"/>
      <c r="BC111" s="266"/>
      <c r="BD111" s="266"/>
      <c r="BE111" s="266"/>
    </row>
    <row r="112" spans="1:11" ht="12.75">
      <c r="A112" s="266"/>
      <c r="B112" s="266"/>
      <c r="C112" s="266"/>
      <c r="D112" s="266"/>
      <c r="E112" s="266"/>
      <c r="F112" s="266"/>
      <c r="G112" s="266"/>
      <c r="H112" s="266"/>
      <c r="I112" s="266"/>
      <c r="J112" s="266"/>
      <c r="K112" s="266"/>
    </row>
    <row r="113" spans="1:11" ht="12.75">
      <c r="A113" s="266"/>
      <c r="B113" s="266"/>
      <c r="C113" s="266"/>
      <c r="D113" s="266"/>
      <c r="E113" s="266"/>
      <c r="F113" s="266"/>
      <c r="G113" s="266"/>
      <c r="H113" s="266"/>
      <c r="I113" s="266"/>
      <c r="J113" s="266"/>
      <c r="K113" s="266"/>
    </row>
    <row r="114" spans="1:11" ht="12.75">
      <c r="A114" s="266"/>
      <c r="B114" s="266"/>
      <c r="C114" s="266"/>
      <c r="D114" s="266"/>
      <c r="E114" s="266"/>
      <c r="F114" s="266"/>
      <c r="G114" s="266"/>
      <c r="H114" s="266"/>
      <c r="I114" s="266"/>
      <c r="J114" s="266"/>
      <c r="K114" s="266"/>
    </row>
    <row r="115" spans="1:11" ht="12.75">
      <c r="A115" s="266"/>
      <c r="B115" s="266"/>
      <c r="C115" s="266"/>
      <c r="D115" s="266"/>
      <c r="E115" s="266"/>
      <c r="F115" s="266"/>
      <c r="G115" s="266"/>
      <c r="H115" s="266"/>
      <c r="I115" s="266"/>
      <c r="J115" s="266"/>
      <c r="K115" s="266"/>
    </row>
    <row r="116" spans="1:11" ht="12.75">
      <c r="A116" s="266"/>
      <c r="B116" s="266"/>
      <c r="C116" s="266"/>
      <c r="D116" s="266"/>
      <c r="E116" s="266"/>
      <c r="F116" s="266"/>
      <c r="G116" s="266"/>
      <c r="H116" s="266"/>
      <c r="I116" s="266"/>
      <c r="J116" s="266"/>
      <c r="K116" s="266"/>
    </row>
    <row r="117" spans="1:11" ht="12.75">
      <c r="A117" s="266"/>
      <c r="B117" s="266"/>
      <c r="C117" s="266"/>
      <c r="D117" s="266"/>
      <c r="E117" s="266"/>
      <c r="F117" s="266"/>
      <c r="G117" s="266"/>
      <c r="H117" s="266"/>
      <c r="I117" s="266"/>
      <c r="J117" s="266"/>
      <c r="K117" s="266"/>
    </row>
    <row r="118" spans="1:11" ht="12.75">
      <c r="A118" s="266"/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</row>
    <row r="119" spans="1:11" ht="12.75">
      <c r="A119" s="266"/>
      <c r="B119" s="266"/>
      <c r="C119" s="266"/>
      <c r="D119" s="266"/>
      <c r="E119" s="266"/>
      <c r="F119" s="266"/>
      <c r="G119" s="266"/>
      <c r="H119" s="266"/>
      <c r="I119" s="266"/>
      <c r="J119" s="266"/>
      <c r="K119" s="266"/>
    </row>
    <row r="120" spans="1:11" ht="12.75">
      <c r="A120" s="266"/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1:11" ht="12.75">
      <c r="A121" s="266"/>
      <c r="B121" s="266"/>
      <c r="C121" s="266"/>
      <c r="D121" s="266"/>
      <c r="E121" s="266"/>
      <c r="F121" s="266"/>
      <c r="G121" s="266"/>
      <c r="H121" s="266"/>
      <c r="I121" s="266"/>
      <c r="J121" s="266"/>
      <c r="K121" s="266"/>
    </row>
    <row r="122" spans="1:11" ht="12.75">
      <c r="A122" s="266"/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</row>
    <row r="123" spans="1:11" ht="12.75">
      <c r="A123" s="266"/>
      <c r="B123" s="266"/>
      <c r="C123" s="266"/>
      <c r="D123" s="266"/>
      <c r="E123" s="266"/>
      <c r="F123" s="266"/>
      <c r="G123" s="266"/>
      <c r="H123" s="266"/>
      <c r="I123" s="266"/>
      <c r="J123" s="266"/>
      <c r="K123" s="266"/>
    </row>
    <row r="124" spans="1:11" ht="12.75">
      <c r="A124" s="266"/>
      <c r="B124" s="266"/>
      <c r="C124" s="266"/>
      <c r="D124" s="266"/>
      <c r="E124" s="266"/>
      <c r="F124" s="266"/>
      <c r="G124" s="266"/>
      <c r="H124" s="266"/>
      <c r="I124" s="266"/>
      <c r="J124" s="266"/>
      <c r="K124" s="266"/>
    </row>
    <row r="125" spans="1:11" ht="12.75">
      <c r="A125" s="266"/>
      <c r="B125" s="266"/>
      <c r="C125" s="266"/>
      <c r="D125" s="266"/>
      <c r="E125" s="266"/>
      <c r="F125" s="266"/>
      <c r="G125" s="266"/>
      <c r="H125" s="266"/>
      <c r="I125" s="266"/>
      <c r="J125" s="266"/>
      <c r="K125" s="266"/>
    </row>
    <row r="126" spans="1:11" ht="12.75">
      <c r="A126" s="266"/>
      <c r="B126" s="266"/>
      <c r="C126" s="266"/>
      <c r="D126" s="266"/>
      <c r="E126" s="266"/>
      <c r="F126" s="266"/>
      <c r="G126" s="266"/>
      <c r="H126" s="266"/>
      <c r="I126" s="266"/>
      <c r="J126" s="266"/>
      <c r="K126" s="266"/>
    </row>
    <row r="127" spans="1:11" ht="12.75">
      <c r="A127" s="266"/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</row>
    <row r="128" spans="1:11" ht="12.75">
      <c r="A128" s="266"/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</row>
    <row r="129" spans="1:11" ht="12.75">
      <c r="A129" s="266"/>
      <c r="B129" s="266"/>
      <c r="C129" s="266"/>
      <c r="D129" s="266"/>
      <c r="E129" s="266"/>
      <c r="F129" s="266"/>
      <c r="G129" s="266"/>
      <c r="H129" s="266"/>
      <c r="I129" s="266"/>
      <c r="J129" s="266"/>
      <c r="K129" s="266"/>
    </row>
    <row r="130" spans="1:11" ht="12.75">
      <c r="A130" s="266"/>
      <c r="B130" s="266"/>
      <c r="C130" s="266"/>
      <c r="D130" s="266"/>
      <c r="E130" s="266"/>
      <c r="F130" s="266"/>
      <c r="G130" s="266"/>
      <c r="H130" s="266"/>
      <c r="I130" s="266"/>
      <c r="J130" s="266"/>
      <c r="K130" s="266"/>
    </row>
  </sheetData>
  <sheetProtection password="CE60" sheet="1" objects="1" scenarios="1"/>
  <mergeCells count="1">
    <mergeCell ref="A3:E4"/>
  </mergeCells>
  <conditionalFormatting sqref="A6:A51">
    <cfRule type="expression" priority="1" dxfId="0" stopIfTrue="1">
      <formula>COUNTIF($A$6:$A$51,A6)&gt;1</formula>
    </cfRule>
  </conditionalFormatting>
  <dataValidations count="1">
    <dataValidation type="list" allowBlank="1" showInputMessage="1" showErrorMessage="1" sqref="A2">
      <formula1>$A$6:$A$51</formula1>
    </dataValidation>
  </dataValidations>
  <printOptions/>
  <pageMargins left="0.75" right="0.75" top="1" bottom="1" header="0.5" footer="0.5"/>
  <pageSetup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1"/>
  <sheetViews>
    <sheetView workbookViewId="0" topLeftCell="A1">
      <selection activeCell="A1" sqref="A1:W1"/>
    </sheetView>
  </sheetViews>
  <sheetFormatPr defaultColWidth="9.140625" defaultRowHeight="12.75"/>
  <cols>
    <col min="1" max="1" width="6.57421875" style="283" customWidth="1"/>
    <col min="2" max="2" width="21.140625" style="283" customWidth="1"/>
    <col min="3" max="3" width="21.00390625" style="283" customWidth="1"/>
    <col min="4" max="23" width="3.7109375" style="283" customWidth="1"/>
    <col min="24" max="16384" width="9.140625" style="283" customWidth="1"/>
  </cols>
  <sheetData>
    <row r="1" spans="1:23" ht="12">
      <c r="A1" s="413" t="s">
        <v>688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</row>
    <row r="2" spans="1:23" ht="12">
      <c r="A2" s="413" t="s">
        <v>739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3">
        <f>COUNTA(D3:V3)</f>
        <v>19</v>
      </c>
      <c r="V2" s="413"/>
      <c r="W2" s="413"/>
    </row>
    <row r="3" spans="1:25" ht="75" customHeight="1">
      <c r="A3" s="365" t="s">
        <v>133</v>
      </c>
      <c r="B3" s="365" t="s">
        <v>690</v>
      </c>
      <c r="C3" s="365" t="s">
        <v>297</v>
      </c>
      <c r="D3" s="265" t="s">
        <v>676</v>
      </c>
      <c r="E3" s="279" t="s">
        <v>682</v>
      </c>
      <c r="F3" s="279" t="s">
        <v>675</v>
      </c>
      <c r="G3" s="279" t="s">
        <v>671</v>
      </c>
      <c r="H3" s="265" t="s">
        <v>254</v>
      </c>
      <c r="I3" s="265" t="s">
        <v>687</v>
      </c>
      <c r="J3" s="265" t="s">
        <v>677</v>
      </c>
      <c r="K3" s="265" t="s">
        <v>679</v>
      </c>
      <c r="L3" s="265" t="s">
        <v>673</v>
      </c>
      <c r="M3" s="265" t="s">
        <v>674</v>
      </c>
      <c r="N3" s="265" t="s">
        <v>684</v>
      </c>
      <c r="O3" s="265" t="s">
        <v>683</v>
      </c>
      <c r="P3" s="265" t="s">
        <v>680</v>
      </c>
      <c r="Q3" s="265" t="s">
        <v>681</v>
      </c>
      <c r="R3" s="265" t="s">
        <v>672</v>
      </c>
      <c r="S3" s="265" t="s">
        <v>685</v>
      </c>
      <c r="T3" s="265" t="s">
        <v>34</v>
      </c>
      <c r="U3" s="265" t="s">
        <v>686</v>
      </c>
      <c r="V3" s="265" t="s">
        <v>741</v>
      </c>
      <c r="W3" s="351" t="s">
        <v>45</v>
      </c>
      <c r="X3" s="280"/>
      <c r="Y3" s="284"/>
    </row>
    <row r="4" spans="1:23" ht="12">
      <c r="A4" s="412"/>
      <c r="B4" s="412"/>
      <c r="C4" s="412"/>
      <c r="D4" s="244">
        <f>SUM(D5:D66)</f>
        <v>7</v>
      </c>
      <c r="E4" s="273">
        <f>SUM(E5:E66)</f>
        <v>7</v>
      </c>
      <c r="F4" s="273">
        <f>SUM(F5:F66)</f>
        <v>7</v>
      </c>
      <c r="G4" s="273">
        <f>SUM(G5:G66)</f>
        <v>6</v>
      </c>
      <c r="H4" s="273">
        <f>SUM(H5:H66)</f>
        <v>5</v>
      </c>
      <c r="I4" s="273">
        <f aca="true" t="shared" si="0" ref="I4:U4">SUM(I5:I66)</f>
        <v>5</v>
      </c>
      <c r="J4" s="273">
        <f t="shared" si="0"/>
        <v>5</v>
      </c>
      <c r="K4" s="273">
        <f t="shared" si="0"/>
        <v>5</v>
      </c>
      <c r="L4" s="273">
        <f t="shared" si="0"/>
        <v>3</v>
      </c>
      <c r="M4" s="273">
        <f t="shared" si="0"/>
        <v>3</v>
      </c>
      <c r="N4" s="273">
        <f t="shared" si="0"/>
        <v>2</v>
      </c>
      <c r="O4" s="273">
        <f t="shared" si="0"/>
        <v>1</v>
      </c>
      <c r="P4" s="273">
        <f t="shared" si="0"/>
        <v>1</v>
      </c>
      <c r="Q4" s="273">
        <f t="shared" si="0"/>
        <v>1</v>
      </c>
      <c r="R4" s="273">
        <f t="shared" si="0"/>
        <v>1</v>
      </c>
      <c r="S4" s="273">
        <f t="shared" si="0"/>
        <v>1</v>
      </c>
      <c r="T4" s="273">
        <f t="shared" si="0"/>
        <v>1</v>
      </c>
      <c r="U4" s="273">
        <f t="shared" si="0"/>
        <v>1</v>
      </c>
      <c r="V4" s="273">
        <f>SUM(V5:V67)</f>
        <v>1</v>
      </c>
      <c r="W4" s="278">
        <f>SUM(D4:V4)</f>
        <v>63</v>
      </c>
    </row>
    <row r="5" spans="1:23" ht="12">
      <c r="A5" s="240">
        <v>1956</v>
      </c>
      <c r="B5" s="240" t="str">
        <f>vinc!A6</f>
        <v>Stanley Matthews</v>
      </c>
      <c r="C5" s="240" t="str">
        <f>vinc!D6</f>
        <v>Inglese</v>
      </c>
      <c r="D5" s="240"/>
      <c r="E5" s="240"/>
      <c r="F5" s="240"/>
      <c r="G5" s="240"/>
      <c r="H5" s="240"/>
      <c r="I5" s="240"/>
      <c r="J5" s="240">
        <v>1</v>
      </c>
      <c r="K5" s="240"/>
      <c r="L5" s="240"/>
      <c r="M5" s="240"/>
      <c r="N5" s="240"/>
      <c r="O5" s="240"/>
      <c r="P5" s="240"/>
      <c r="Q5" s="240"/>
      <c r="R5" s="240"/>
      <c r="S5" s="273"/>
      <c r="T5" s="273"/>
      <c r="U5" s="273"/>
      <c r="V5" s="273"/>
      <c r="W5" s="273">
        <f>SUM(D5:U5)</f>
        <v>1</v>
      </c>
    </row>
    <row r="6" spans="1:23" ht="12">
      <c r="A6" s="240">
        <f>A5+1</f>
        <v>1957</v>
      </c>
      <c r="B6" s="240" t="str">
        <f>vinc!A7</f>
        <v>Alfredo Di Stéfano</v>
      </c>
      <c r="C6" s="240" t="str">
        <f>vinc!D7</f>
        <v>Argentina nat. Spagnola</v>
      </c>
      <c r="D6" s="240"/>
      <c r="E6" s="240"/>
      <c r="F6" s="240"/>
      <c r="G6" s="240"/>
      <c r="H6" s="240"/>
      <c r="I6" s="240"/>
      <c r="J6" s="240"/>
      <c r="K6" s="240"/>
      <c r="L6" s="240">
        <v>1</v>
      </c>
      <c r="M6" s="240"/>
      <c r="N6" s="240"/>
      <c r="O6" s="240"/>
      <c r="P6" s="240"/>
      <c r="Q6" s="240"/>
      <c r="R6" s="240"/>
      <c r="S6" s="273"/>
      <c r="T6" s="273"/>
      <c r="U6" s="273"/>
      <c r="V6" s="273"/>
      <c r="W6" s="273">
        <f aca="true" t="shared" si="1" ref="W6:W66">SUM(D6:U6)</f>
        <v>1</v>
      </c>
    </row>
    <row r="7" spans="1:23" ht="12">
      <c r="A7" s="240">
        <f aca="true" t="shared" si="2" ref="A7:A69">A6+1</f>
        <v>1958</v>
      </c>
      <c r="B7" s="240" t="str">
        <f>vinc!A8</f>
        <v>Raymond Kopa</v>
      </c>
      <c r="C7" s="240" t="str">
        <f>vinc!D8</f>
        <v>Francese</v>
      </c>
      <c r="D7" s="240"/>
      <c r="E7" s="240"/>
      <c r="F7" s="240"/>
      <c r="G7" s="240">
        <v>1</v>
      </c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73"/>
      <c r="T7" s="273"/>
      <c r="U7" s="273"/>
      <c r="V7" s="273"/>
      <c r="W7" s="273">
        <f t="shared" si="1"/>
        <v>1</v>
      </c>
    </row>
    <row r="8" spans="1:23" ht="12">
      <c r="A8" s="240">
        <f t="shared" si="2"/>
        <v>1959</v>
      </c>
      <c r="B8" s="240" t="str">
        <f>vinc!A7</f>
        <v>Alfredo Di Stéfano</v>
      </c>
      <c r="C8" s="240" t="str">
        <f>vinc!D7</f>
        <v>Argentina nat. Spagnola</v>
      </c>
      <c r="D8" s="240"/>
      <c r="E8" s="240"/>
      <c r="F8" s="240"/>
      <c r="G8" s="240"/>
      <c r="H8" s="240"/>
      <c r="I8" s="240"/>
      <c r="J8" s="240"/>
      <c r="K8" s="240"/>
      <c r="L8" s="240">
        <v>1</v>
      </c>
      <c r="M8" s="240"/>
      <c r="N8" s="240"/>
      <c r="O8" s="240"/>
      <c r="P8" s="240"/>
      <c r="Q8" s="240"/>
      <c r="R8" s="240"/>
      <c r="S8" s="273"/>
      <c r="T8" s="273"/>
      <c r="U8" s="273"/>
      <c r="V8" s="273"/>
      <c r="W8" s="273">
        <f t="shared" si="1"/>
        <v>1</v>
      </c>
    </row>
    <row r="9" spans="1:23" ht="12">
      <c r="A9" s="240">
        <f t="shared" si="2"/>
        <v>1960</v>
      </c>
      <c r="B9" s="240" t="str">
        <f>vinc!A9</f>
        <v>Luis Suárez</v>
      </c>
      <c r="C9" s="240" t="str">
        <f>vinc!D9</f>
        <v>Spagnolo</v>
      </c>
      <c r="D9" s="240"/>
      <c r="E9" s="240"/>
      <c r="F9" s="240"/>
      <c r="G9" s="240"/>
      <c r="H9" s="240"/>
      <c r="I9" s="240"/>
      <c r="J9" s="240"/>
      <c r="K9" s="240"/>
      <c r="L9" s="240">
        <v>1</v>
      </c>
      <c r="M9" s="240"/>
      <c r="N9" s="240"/>
      <c r="O9" s="240"/>
      <c r="P9" s="240"/>
      <c r="Q9" s="240"/>
      <c r="R9" s="240"/>
      <c r="S9" s="273"/>
      <c r="T9" s="273"/>
      <c r="U9" s="273"/>
      <c r="V9" s="273"/>
      <c r="W9" s="273">
        <f t="shared" si="1"/>
        <v>1</v>
      </c>
    </row>
    <row r="10" spans="1:23" ht="12">
      <c r="A10" s="240">
        <f t="shared" si="2"/>
        <v>1961</v>
      </c>
      <c r="B10" s="240" t="str">
        <f>vinc!A10</f>
        <v>Omar Sivori </v>
      </c>
      <c r="C10" s="240" t="str">
        <f>vinc!D10</f>
        <v>Argentina nat. Italiana</v>
      </c>
      <c r="D10" s="240"/>
      <c r="E10" s="240"/>
      <c r="F10" s="240"/>
      <c r="G10" s="240"/>
      <c r="H10" s="240"/>
      <c r="I10" s="240"/>
      <c r="J10" s="240"/>
      <c r="K10" s="240">
        <v>1</v>
      </c>
      <c r="L10" s="240"/>
      <c r="M10" s="240"/>
      <c r="N10" s="240"/>
      <c r="O10" s="240"/>
      <c r="P10" s="240"/>
      <c r="Q10" s="240"/>
      <c r="R10" s="240"/>
      <c r="S10" s="273"/>
      <c r="T10" s="273"/>
      <c r="U10" s="273"/>
      <c r="V10" s="273"/>
      <c r="W10" s="273">
        <f t="shared" si="1"/>
        <v>1</v>
      </c>
    </row>
    <row r="11" spans="1:23" ht="12">
      <c r="A11" s="240">
        <f t="shared" si="2"/>
        <v>1962</v>
      </c>
      <c r="B11" s="240" t="str">
        <f>vinc!A11</f>
        <v>Josef Masopust</v>
      </c>
      <c r="C11" s="240" t="str">
        <f>vinc!D11</f>
        <v>Cecoslovacca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>
        <v>1</v>
      </c>
      <c r="O11" s="240"/>
      <c r="P11" s="240"/>
      <c r="Q11" s="240"/>
      <c r="R11" s="240"/>
      <c r="S11" s="273"/>
      <c r="T11" s="273"/>
      <c r="U11" s="273"/>
      <c r="V11" s="273"/>
      <c r="W11" s="273">
        <f t="shared" si="1"/>
        <v>1</v>
      </c>
    </row>
    <row r="12" spans="1:23" ht="12">
      <c r="A12" s="240">
        <f t="shared" si="2"/>
        <v>1963</v>
      </c>
      <c r="B12" s="240" t="str">
        <f>vinc!A12</f>
        <v>Lev Yashin</v>
      </c>
      <c r="C12" s="240" t="str">
        <f>vinc!D12</f>
        <v>Russa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>
        <v>1</v>
      </c>
      <c r="N12" s="240"/>
      <c r="O12" s="240"/>
      <c r="P12" s="240"/>
      <c r="Q12" s="240"/>
      <c r="R12" s="240"/>
      <c r="S12" s="273"/>
      <c r="T12" s="273"/>
      <c r="U12" s="273"/>
      <c r="V12" s="273"/>
      <c r="W12" s="273">
        <f t="shared" si="1"/>
        <v>1</v>
      </c>
    </row>
    <row r="13" spans="1:23" ht="12">
      <c r="A13" s="240">
        <f t="shared" si="2"/>
        <v>1964</v>
      </c>
      <c r="B13" s="240" t="str">
        <f>vinc!A13</f>
        <v>Denis Law</v>
      </c>
      <c r="C13" s="240" t="str">
        <f>vinc!D13</f>
        <v>Scozzese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>
        <v>1</v>
      </c>
      <c r="Q13" s="240"/>
      <c r="R13" s="240"/>
      <c r="S13" s="273"/>
      <c r="T13" s="273"/>
      <c r="U13" s="273"/>
      <c r="V13" s="273"/>
      <c r="W13" s="273">
        <f t="shared" si="1"/>
        <v>1</v>
      </c>
    </row>
    <row r="14" spans="1:23" ht="12">
      <c r="A14" s="240">
        <f t="shared" si="2"/>
        <v>1965</v>
      </c>
      <c r="B14" s="240" t="str">
        <f>vinc!A14</f>
        <v>Eusebio</v>
      </c>
      <c r="C14" s="240" t="str">
        <f>vinc!D14</f>
        <v>Portoghese</v>
      </c>
      <c r="D14" s="240">
        <v>1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73"/>
      <c r="T14" s="273"/>
      <c r="U14" s="273"/>
      <c r="V14" s="273"/>
      <c r="W14" s="273">
        <f t="shared" si="1"/>
        <v>1</v>
      </c>
    </row>
    <row r="15" spans="1:23" ht="12">
      <c r="A15" s="240">
        <f t="shared" si="2"/>
        <v>1966</v>
      </c>
      <c r="B15" s="240" t="str">
        <f>vinc!A15</f>
        <v>Bobby Charlton</v>
      </c>
      <c r="C15" s="240" t="str">
        <f>vinc!D15</f>
        <v>Inglese</v>
      </c>
      <c r="D15" s="240"/>
      <c r="E15" s="240"/>
      <c r="F15" s="240"/>
      <c r="G15" s="240"/>
      <c r="H15" s="240"/>
      <c r="I15" s="240"/>
      <c r="J15" s="240">
        <v>1</v>
      </c>
      <c r="K15" s="240"/>
      <c r="L15" s="240"/>
      <c r="M15" s="240"/>
      <c r="N15" s="240"/>
      <c r="O15" s="240"/>
      <c r="P15" s="240"/>
      <c r="Q15" s="240"/>
      <c r="R15" s="240"/>
      <c r="S15" s="273"/>
      <c r="T15" s="273"/>
      <c r="U15" s="273"/>
      <c r="V15" s="273"/>
      <c r="W15" s="273">
        <f t="shared" si="1"/>
        <v>1</v>
      </c>
    </row>
    <row r="16" spans="1:23" ht="12">
      <c r="A16" s="240">
        <f t="shared" si="2"/>
        <v>1967</v>
      </c>
      <c r="B16" s="240" t="str">
        <f>vinc!A16</f>
        <v>Florian Albert</v>
      </c>
      <c r="C16" s="240" t="str">
        <f>vinc!D16</f>
        <v>Ungherese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>
        <v>1</v>
      </c>
      <c r="R16" s="240"/>
      <c r="S16" s="273"/>
      <c r="T16" s="273"/>
      <c r="U16" s="273"/>
      <c r="V16" s="273"/>
      <c r="W16" s="273">
        <f t="shared" si="1"/>
        <v>1</v>
      </c>
    </row>
    <row r="17" spans="1:23" ht="12">
      <c r="A17" s="240">
        <f t="shared" si="2"/>
        <v>1968</v>
      </c>
      <c r="B17" s="240" t="str">
        <f>vinc!A17</f>
        <v>George Best</v>
      </c>
      <c r="C17" s="240" t="str">
        <f>vinc!D17</f>
        <v>Iralndese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>
        <v>1</v>
      </c>
      <c r="S17" s="273"/>
      <c r="T17" s="273"/>
      <c r="U17" s="273"/>
      <c r="V17" s="273"/>
      <c r="W17" s="273">
        <f t="shared" si="1"/>
        <v>1</v>
      </c>
    </row>
    <row r="18" spans="1:23" ht="12">
      <c r="A18" s="240">
        <f t="shared" si="2"/>
        <v>1969</v>
      </c>
      <c r="B18" s="240" t="str">
        <f>vinc!A18</f>
        <v>Gianni Rivera</v>
      </c>
      <c r="C18" s="240" t="str">
        <f>vinc!D18</f>
        <v>Italiana</v>
      </c>
      <c r="D18" s="240"/>
      <c r="E18" s="240"/>
      <c r="F18" s="240"/>
      <c r="G18" s="240"/>
      <c r="H18" s="240"/>
      <c r="I18" s="240"/>
      <c r="J18" s="240"/>
      <c r="K18" s="240">
        <v>1</v>
      </c>
      <c r="L18" s="240"/>
      <c r="M18" s="240"/>
      <c r="N18" s="240"/>
      <c r="O18" s="240"/>
      <c r="P18" s="240"/>
      <c r="Q18" s="240"/>
      <c r="R18" s="240"/>
      <c r="S18" s="273"/>
      <c r="T18" s="273"/>
      <c r="U18" s="273"/>
      <c r="V18" s="273"/>
      <c r="W18" s="273">
        <f t="shared" si="1"/>
        <v>1</v>
      </c>
    </row>
    <row r="19" spans="1:23" ht="12">
      <c r="A19" s="240">
        <f t="shared" si="2"/>
        <v>1970</v>
      </c>
      <c r="B19" s="240" t="str">
        <f>vinc!A19</f>
        <v>Gerd Müller</v>
      </c>
      <c r="C19" s="240" t="str">
        <f>vinc!D19</f>
        <v>Tedesca</v>
      </c>
      <c r="D19" s="240"/>
      <c r="E19" s="240">
        <v>1</v>
      </c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73"/>
      <c r="T19" s="273"/>
      <c r="U19" s="273"/>
      <c r="V19" s="273"/>
      <c r="W19" s="273">
        <f t="shared" si="1"/>
        <v>1</v>
      </c>
    </row>
    <row r="20" spans="1:23" ht="12">
      <c r="A20" s="240">
        <f t="shared" si="2"/>
        <v>1971</v>
      </c>
      <c r="B20" s="240" t="str">
        <f>vinc!A20</f>
        <v>Joann Cruijff</v>
      </c>
      <c r="C20" s="240" t="str">
        <f>vinc!D20</f>
        <v>Olandese</v>
      </c>
      <c r="D20" s="240"/>
      <c r="E20" s="240"/>
      <c r="F20" s="240">
        <v>1</v>
      </c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73"/>
      <c r="T20" s="273"/>
      <c r="U20" s="273"/>
      <c r="V20" s="273"/>
      <c r="W20" s="273">
        <f t="shared" si="1"/>
        <v>1</v>
      </c>
    </row>
    <row r="21" spans="1:23" ht="12">
      <c r="A21" s="240">
        <f t="shared" si="2"/>
        <v>1972</v>
      </c>
      <c r="B21" s="240" t="str">
        <f>vinc!A21</f>
        <v>Franz Beckenbauer</v>
      </c>
      <c r="C21" s="240" t="str">
        <f>vinc!D21</f>
        <v>Tedesca</v>
      </c>
      <c r="D21" s="240"/>
      <c r="E21" s="240">
        <v>1</v>
      </c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73"/>
      <c r="T21" s="273"/>
      <c r="U21" s="273"/>
      <c r="V21" s="273"/>
      <c r="W21" s="273">
        <f t="shared" si="1"/>
        <v>1</v>
      </c>
    </row>
    <row r="22" spans="1:23" ht="12">
      <c r="A22" s="240">
        <f t="shared" si="2"/>
        <v>1973</v>
      </c>
      <c r="B22" s="240" t="str">
        <f>vinc!A20</f>
        <v>Joann Cruijff</v>
      </c>
      <c r="C22" s="240" t="str">
        <f>vinc!D20</f>
        <v>Olandese</v>
      </c>
      <c r="D22" s="240"/>
      <c r="E22" s="240"/>
      <c r="F22" s="240">
        <v>1</v>
      </c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73"/>
      <c r="T22" s="273"/>
      <c r="U22" s="273"/>
      <c r="V22" s="273"/>
      <c r="W22" s="273">
        <f t="shared" si="1"/>
        <v>1</v>
      </c>
    </row>
    <row r="23" spans="1:23" ht="12">
      <c r="A23" s="240">
        <f t="shared" si="2"/>
        <v>1974</v>
      </c>
      <c r="B23" s="240" t="str">
        <f>vinc!A20</f>
        <v>Joann Cruijff</v>
      </c>
      <c r="C23" s="240" t="str">
        <f>vinc!D20</f>
        <v>Olandese</v>
      </c>
      <c r="D23" s="240"/>
      <c r="E23" s="240"/>
      <c r="F23" s="240">
        <v>1</v>
      </c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73"/>
      <c r="T23" s="273"/>
      <c r="U23" s="273"/>
      <c r="V23" s="273"/>
      <c r="W23" s="273">
        <f t="shared" si="1"/>
        <v>1</v>
      </c>
    </row>
    <row r="24" spans="1:23" ht="12">
      <c r="A24" s="240">
        <f t="shared" si="2"/>
        <v>1975</v>
      </c>
      <c r="B24" s="240" t="str">
        <f>vinc!A22</f>
        <v>Oleg Blokhin</v>
      </c>
      <c r="C24" s="240" t="str">
        <f>vinc!D22</f>
        <v>Russa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>
        <v>1</v>
      </c>
      <c r="N24" s="240"/>
      <c r="O24" s="240"/>
      <c r="P24" s="240"/>
      <c r="Q24" s="240"/>
      <c r="R24" s="240"/>
      <c r="S24" s="273"/>
      <c r="T24" s="273"/>
      <c r="U24" s="273"/>
      <c r="V24" s="273"/>
      <c r="W24" s="273">
        <f t="shared" si="1"/>
        <v>1</v>
      </c>
    </row>
    <row r="25" spans="1:23" ht="12">
      <c r="A25" s="240">
        <f t="shared" si="2"/>
        <v>1976</v>
      </c>
      <c r="B25" s="240" t="str">
        <f>vinc!A21</f>
        <v>Franz Beckenbauer</v>
      </c>
      <c r="C25" s="240" t="str">
        <f>vinc!D21</f>
        <v>Tedesca</v>
      </c>
      <c r="D25" s="240"/>
      <c r="E25" s="240">
        <v>1</v>
      </c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73"/>
      <c r="T25" s="273"/>
      <c r="U25" s="273"/>
      <c r="V25" s="273"/>
      <c r="W25" s="273">
        <f t="shared" si="1"/>
        <v>1</v>
      </c>
    </row>
    <row r="26" spans="1:23" ht="12">
      <c r="A26" s="240">
        <f t="shared" si="2"/>
        <v>1977</v>
      </c>
      <c r="B26" s="240" t="str">
        <f>vinc!A23</f>
        <v>Allan Simonsen</v>
      </c>
      <c r="C26" s="240" t="str">
        <f>vinc!D23</f>
        <v>Danese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>
        <v>1</v>
      </c>
      <c r="P26" s="240"/>
      <c r="Q26" s="240"/>
      <c r="R26" s="240"/>
      <c r="S26" s="273"/>
      <c r="T26" s="273"/>
      <c r="U26" s="273"/>
      <c r="V26" s="273"/>
      <c r="W26" s="273">
        <f t="shared" si="1"/>
        <v>1</v>
      </c>
    </row>
    <row r="27" spans="1:23" ht="12">
      <c r="A27" s="240">
        <f t="shared" si="2"/>
        <v>1978</v>
      </c>
      <c r="B27" s="240" t="str">
        <f>vinc!A24</f>
        <v>Kevin Keegan</v>
      </c>
      <c r="C27" s="240" t="str">
        <f>vinc!D24</f>
        <v>Inglese</v>
      </c>
      <c r="D27" s="240"/>
      <c r="E27" s="240"/>
      <c r="F27" s="240"/>
      <c r="G27" s="240"/>
      <c r="H27" s="240"/>
      <c r="I27" s="240"/>
      <c r="J27" s="240">
        <v>1</v>
      </c>
      <c r="K27" s="240"/>
      <c r="L27" s="240"/>
      <c r="M27" s="240"/>
      <c r="N27" s="240"/>
      <c r="O27" s="240"/>
      <c r="P27" s="240"/>
      <c r="Q27" s="240"/>
      <c r="R27" s="240"/>
      <c r="S27" s="273"/>
      <c r="T27" s="273"/>
      <c r="U27" s="273"/>
      <c r="V27" s="273"/>
      <c r="W27" s="273">
        <f t="shared" si="1"/>
        <v>1</v>
      </c>
    </row>
    <row r="28" spans="1:23" ht="12">
      <c r="A28" s="240">
        <f t="shared" si="2"/>
        <v>1979</v>
      </c>
      <c r="B28" s="240" t="str">
        <f>vinc!A24</f>
        <v>Kevin Keegan</v>
      </c>
      <c r="C28" s="240" t="str">
        <f>vinc!D24</f>
        <v>Inglese</v>
      </c>
      <c r="D28" s="240"/>
      <c r="E28" s="240"/>
      <c r="F28" s="240"/>
      <c r="G28" s="240"/>
      <c r="H28" s="240"/>
      <c r="I28" s="240"/>
      <c r="J28" s="240">
        <v>1</v>
      </c>
      <c r="K28" s="240"/>
      <c r="L28" s="240"/>
      <c r="M28" s="240"/>
      <c r="N28" s="240"/>
      <c r="O28" s="240"/>
      <c r="P28" s="240"/>
      <c r="Q28" s="240"/>
      <c r="R28" s="240"/>
      <c r="S28" s="273"/>
      <c r="T28" s="273"/>
      <c r="U28" s="273"/>
      <c r="V28" s="273"/>
      <c r="W28" s="273">
        <f t="shared" si="1"/>
        <v>1</v>
      </c>
    </row>
    <row r="29" spans="1:23" ht="12">
      <c r="A29" s="240">
        <f t="shared" si="2"/>
        <v>1980</v>
      </c>
      <c r="B29" s="240" t="str">
        <f>vinc!A25</f>
        <v>Karl-Heinz Rummenigge</v>
      </c>
      <c r="C29" s="240" t="str">
        <f>vinc!D25</f>
        <v>Tedesca</v>
      </c>
      <c r="D29" s="240"/>
      <c r="E29" s="240">
        <v>1</v>
      </c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73"/>
      <c r="T29" s="273"/>
      <c r="U29" s="273"/>
      <c r="V29" s="273"/>
      <c r="W29" s="273">
        <f t="shared" si="1"/>
        <v>1</v>
      </c>
    </row>
    <row r="30" spans="1:23" ht="12">
      <c r="A30" s="240">
        <f t="shared" si="2"/>
        <v>1981</v>
      </c>
      <c r="B30" s="240" t="str">
        <f>vinc!A25</f>
        <v>Karl-Heinz Rummenigge</v>
      </c>
      <c r="C30" s="240" t="str">
        <f>vinc!D25</f>
        <v>Tedesca</v>
      </c>
      <c r="D30" s="240"/>
      <c r="E30" s="240">
        <v>1</v>
      </c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73"/>
      <c r="T30" s="273"/>
      <c r="U30" s="273"/>
      <c r="V30" s="273"/>
      <c r="W30" s="273">
        <f t="shared" si="1"/>
        <v>1</v>
      </c>
    </row>
    <row r="31" spans="1:23" ht="12">
      <c r="A31" s="240">
        <f t="shared" si="2"/>
        <v>1982</v>
      </c>
      <c r="B31" s="240" t="str">
        <f>vinc!A26</f>
        <v>Paolo Rossi</v>
      </c>
      <c r="C31" s="240" t="str">
        <f>vinc!D26</f>
        <v>Italiana</v>
      </c>
      <c r="D31" s="240"/>
      <c r="E31" s="240"/>
      <c r="F31" s="240"/>
      <c r="G31" s="240"/>
      <c r="H31" s="240"/>
      <c r="I31" s="240"/>
      <c r="J31" s="240"/>
      <c r="K31" s="240">
        <v>1</v>
      </c>
      <c r="L31" s="240"/>
      <c r="M31" s="240"/>
      <c r="N31" s="240"/>
      <c r="O31" s="240"/>
      <c r="P31" s="240"/>
      <c r="Q31" s="240"/>
      <c r="R31" s="240"/>
      <c r="S31" s="273"/>
      <c r="T31" s="273"/>
      <c r="U31" s="273"/>
      <c r="V31" s="273"/>
      <c r="W31" s="273">
        <f t="shared" si="1"/>
        <v>1</v>
      </c>
    </row>
    <row r="32" spans="1:23" ht="12">
      <c r="A32" s="240">
        <f t="shared" si="2"/>
        <v>1983</v>
      </c>
      <c r="B32" s="240" t="str">
        <f>vinc!A27</f>
        <v>Michel Platini</v>
      </c>
      <c r="C32" s="240" t="str">
        <f>vinc!D27</f>
        <v>Francese</v>
      </c>
      <c r="D32" s="240"/>
      <c r="E32" s="240"/>
      <c r="F32" s="240"/>
      <c r="G32" s="240">
        <v>1</v>
      </c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73"/>
      <c r="T32" s="273"/>
      <c r="U32" s="273"/>
      <c r="V32" s="273"/>
      <c r="W32" s="273">
        <f t="shared" si="1"/>
        <v>1</v>
      </c>
    </row>
    <row r="33" spans="1:23" ht="12">
      <c r="A33" s="240">
        <f t="shared" si="2"/>
        <v>1984</v>
      </c>
      <c r="B33" s="240" t="str">
        <f>vinc!A27</f>
        <v>Michel Platini</v>
      </c>
      <c r="C33" s="240" t="str">
        <f>vinc!D27</f>
        <v>Francese</v>
      </c>
      <c r="D33" s="240"/>
      <c r="E33" s="240"/>
      <c r="F33" s="240"/>
      <c r="G33" s="240">
        <v>1</v>
      </c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73"/>
      <c r="T33" s="273"/>
      <c r="U33" s="273"/>
      <c r="V33" s="273"/>
      <c r="W33" s="273">
        <f t="shared" si="1"/>
        <v>1</v>
      </c>
    </row>
    <row r="34" spans="1:23" ht="12">
      <c r="A34" s="240">
        <f t="shared" si="2"/>
        <v>1985</v>
      </c>
      <c r="B34" s="240" t="str">
        <f>vinc!A27</f>
        <v>Michel Platini</v>
      </c>
      <c r="C34" s="240" t="str">
        <f>vinc!D27</f>
        <v>Francese</v>
      </c>
      <c r="D34" s="240"/>
      <c r="E34" s="240"/>
      <c r="F34" s="240"/>
      <c r="G34" s="240">
        <v>1</v>
      </c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73"/>
      <c r="T34" s="273"/>
      <c r="U34" s="273"/>
      <c r="V34" s="273"/>
      <c r="W34" s="273">
        <f t="shared" si="1"/>
        <v>1</v>
      </c>
    </row>
    <row r="35" spans="1:23" ht="12">
      <c r="A35" s="240">
        <f t="shared" si="2"/>
        <v>1986</v>
      </c>
      <c r="B35" s="240" t="str">
        <f>vinc!A28</f>
        <v>Igor Belanov</v>
      </c>
      <c r="C35" s="240" t="str">
        <f>vinc!D28</f>
        <v>Russa</v>
      </c>
      <c r="D35" s="240"/>
      <c r="E35" s="240"/>
      <c r="F35" s="240"/>
      <c r="G35" s="240"/>
      <c r="H35" s="240"/>
      <c r="I35" s="240"/>
      <c r="J35" s="240"/>
      <c r="K35" s="240"/>
      <c r="L35" s="240"/>
      <c r="M35" s="240">
        <v>1</v>
      </c>
      <c r="N35" s="240"/>
      <c r="O35" s="240"/>
      <c r="P35" s="240"/>
      <c r="Q35" s="240"/>
      <c r="R35" s="240"/>
      <c r="S35" s="273"/>
      <c r="T35" s="273"/>
      <c r="U35" s="273"/>
      <c r="V35" s="273"/>
      <c r="W35" s="273">
        <f t="shared" si="1"/>
        <v>1</v>
      </c>
    </row>
    <row r="36" spans="1:23" ht="12">
      <c r="A36" s="240">
        <f t="shared" si="2"/>
        <v>1987</v>
      </c>
      <c r="B36" s="240" t="str">
        <f>vinc!A29</f>
        <v>Ruud Gullit</v>
      </c>
      <c r="C36" s="240" t="str">
        <f>vinc!D29</f>
        <v>Olandese</v>
      </c>
      <c r="D36" s="240"/>
      <c r="E36" s="240"/>
      <c r="F36" s="240">
        <v>1</v>
      </c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73"/>
      <c r="T36" s="273"/>
      <c r="U36" s="273"/>
      <c r="V36" s="273"/>
      <c r="W36" s="273">
        <f t="shared" si="1"/>
        <v>1</v>
      </c>
    </row>
    <row r="37" spans="1:23" ht="12">
      <c r="A37" s="240">
        <f t="shared" si="2"/>
        <v>1988</v>
      </c>
      <c r="B37" s="240" t="str">
        <f>vinc!A30</f>
        <v>Marco Van Basten</v>
      </c>
      <c r="C37" s="240" t="str">
        <f>vinc!D30</f>
        <v>Olandese</v>
      </c>
      <c r="D37" s="240"/>
      <c r="E37" s="240"/>
      <c r="F37" s="240">
        <v>1</v>
      </c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73"/>
      <c r="T37" s="273"/>
      <c r="U37" s="273"/>
      <c r="V37" s="273"/>
      <c r="W37" s="273">
        <f t="shared" si="1"/>
        <v>1</v>
      </c>
    </row>
    <row r="38" spans="1:23" ht="12">
      <c r="A38" s="240">
        <f t="shared" si="2"/>
        <v>1989</v>
      </c>
      <c r="B38" s="240" t="str">
        <f>vinc!A30</f>
        <v>Marco Van Basten</v>
      </c>
      <c r="C38" s="240" t="str">
        <f>vinc!D30</f>
        <v>Olandese</v>
      </c>
      <c r="D38" s="240"/>
      <c r="E38" s="240"/>
      <c r="F38" s="240">
        <v>1</v>
      </c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73"/>
      <c r="T38" s="273"/>
      <c r="U38" s="273"/>
      <c r="V38" s="273"/>
      <c r="W38" s="273">
        <f t="shared" si="1"/>
        <v>1</v>
      </c>
    </row>
    <row r="39" spans="1:23" ht="12">
      <c r="A39" s="240">
        <f t="shared" si="2"/>
        <v>1990</v>
      </c>
      <c r="B39" s="240" t="str">
        <f>vinc!A31</f>
        <v>Lothar Matthäus</v>
      </c>
      <c r="C39" s="240" t="str">
        <f>vinc!D31</f>
        <v>Tedesca</v>
      </c>
      <c r="D39" s="240"/>
      <c r="E39" s="240">
        <v>1</v>
      </c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73"/>
      <c r="T39" s="273"/>
      <c r="U39" s="273"/>
      <c r="V39" s="273"/>
      <c r="W39" s="273">
        <f t="shared" si="1"/>
        <v>1</v>
      </c>
    </row>
    <row r="40" spans="1:23" ht="12">
      <c r="A40" s="240">
        <f t="shared" si="2"/>
        <v>1991</v>
      </c>
      <c r="B40" s="240" t="str">
        <f>vinc!A32</f>
        <v>Jean-Pierre Papin</v>
      </c>
      <c r="C40" s="240" t="str">
        <f>vinc!D32</f>
        <v>Francese</v>
      </c>
      <c r="D40" s="240"/>
      <c r="E40" s="240"/>
      <c r="F40" s="240"/>
      <c r="G40" s="240">
        <v>1</v>
      </c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73"/>
      <c r="T40" s="273"/>
      <c r="U40" s="273"/>
      <c r="V40" s="273"/>
      <c r="W40" s="273">
        <f t="shared" si="1"/>
        <v>1</v>
      </c>
    </row>
    <row r="41" spans="1:23" ht="12">
      <c r="A41" s="240">
        <f t="shared" si="2"/>
        <v>1992</v>
      </c>
      <c r="B41" s="240" t="str">
        <f>vinc!A30</f>
        <v>Marco Van Basten</v>
      </c>
      <c r="C41" s="240" t="str">
        <f>vinc!D30</f>
        <v>Olandese</v>
      </c>
      <c r="D41" s="240"/>
      <c r="E41" s="240"/>
      <c r="F41" s="240">
        <v>1</v>
      </c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73"/>
      <c r="T41" s="273"/>
      <c r="U41" s="273"/>
      <c r="V41" s="273"/>
      <c r="W41" s="273">
        <f t="shared" si="1"/>
        <v>1</v>
      </c>
    </row>
    <row r="42" spans="1:23" ht="12">
      <c r="A42" s="240">
        <f t="shared" si="2"/>
        <v>1993</v>
      </c>
      <c r="B42" s="240" t="str">
        <f>vinc!A33</f>
        <v>Roberto Baggio</v>
      </c>
      <c r="C42" s="240" t="str">
        <f>vinc!D33</f>
        <v>Italiana</v>
      </c>
      <c r="D42" s="240"/>
      <c r="E42" s="240"/>
      <c r="F42" s="240"/>
      <c r="G42" s="240"/>
      <c r="H42" s="240"/>
      <c r="I42" s="240"/>
      <c r="J42" s="240"/>
      <c r="K42" s="240">
        <v>1</v>
      </c>
      <c r="L42" s="240"/>
      <c r="M42" s="240"/>
      <c r="N42" s="240"/>
      <c r="O42" s="240"/>
      <c r="P42" s="240"/>
      <c r="Q42" s="240"/>
      <c r="R42" s="240"/>
      <c r="S42" s="273"/>
      <c r="T42" s="273"/>
      <c r="U42" s="273"/>
      <c r="V42" s="273"/>
      <c r="W42" s="273">
        <f t="shared" si="1"/>
        <v>1</v>
      </c>
    </row>
    <row r="43" spans="1:23" ht="12">
      <c r="A43" s="240">
        <f t="shared" si="2"/>
        <v>1994</v>
      </c>
      <c r="B43" s="240" t="str">
        <f>vinc!A34</f>
        <v>Hristo Stoitchkov</v>
      </c>
      <c r="C43" s="240" t="str">
        <f>vinc!D34</f>
        <v>Bulgara</v>
      </c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>
        <v>1</v>
      </c>
      <c r="T43" s="240"/>
      <c r="U43" s="240"/>
      <c r="V43" s="240"/>
      <c r="W43" s="273">
        <f t="shared" si="1"/>
        <v>1</v>
      </c>
    </row>
    <row r="44" spans="1:23" ht="12">
      <c r="A44" s="240">
        <f t="shared" si="2"/>
        <v>1995</v>
      </c>
      <c r="B44" s="240" t="str">
        <f>vinc!A35</f>
        <v>George Weah</v>
      </c>
      <c r="C44" s="240" t="str">
        <f>vinc!D35</f>
        <v>Liberiana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73"/>
      <c r="T44" s="273"/>
      <c r="U44" s="240">
        <v>1</v>
      </c>
      <c r="V44" s="240"/>
      <c r="W44" s="273">
        <f t="shared" si="1"/>
        <v>1</v>
      </c>
    </row>
    <row r="45" spans="1:23" ht="12">
      <c r="A45" s="240">
        <f t="shared" si="2"/>
        <v>1996</v>
      </c>
      <c r="B45" s="240" t="str">
        <f>vinc!A36</f>
        <v>Matthias Sammer</v>
      </c>
      <c r="C45" s="240" t="str">
        <f>vinc!D36</f>
        <v>Tedesca</v>
      </c>
      <c r="D45" s="240"/>
      <c r="E45" s="240">
        <v>1</v>
      </c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73"/>
      <c r="T45" s="273"/>
      <c r="U45" s="273"/>
      <c r="V45" s="273"/>
      <c r="W45" s="273">
        <f t="shared" si="1"/>
        <v>1</v>
      </c>
    </row>
    <row r="46" spans="1:23" ht="12">
      <c r="A46" s="240">
        <f t="shared" si="2"/>
        <v>1997</v>
      </c>
      <c r="B46" s="240" t="str">
        <f>vinc!A37</f>
        <v>Ronaldo</v>
      </c>
      <c r="C46" s="240" t="str">
        <f>vinc!D37</f>
        <v>Brasiliana</v>
      </c>
      <c r="D46" s="240"/>
      <c r="E46" s="240"/>
      <c r="F46" s="240"/>
      <c r="G46" s="240"/>
      <c r="H46" s="240"/>
      <c r="I46" s="240">
        <v>1</v>
      </c>
      <c r="J46" s="240"/>
      <c r="K46" s="240"/>
      <c r="L46" s="240"/>
      <c r="M46" s="240"/>
      <c r="N46" s="240"/>
      <c r="O46" s="240"/>
      <c r="P46" s="240"/>
      <c r="Q46" s="240"/>
      <c r="R46" s="240"/>
      <c r="S46" s="273"/>
      <c r="T46" s="273"/>
      <c r="U46" s="273"/>
      <c r="V46" s="273"/>
      <c r="W46" s="273">
        <f t="shared" si="1"/>
        <v>1</v>
      </c>
    </row>
    <row r="47" spans="1:23" ht="12">
      <c r="A47" s="240">
        <f t="shared" si="2"/>
        <v>1998</v>
      </c>
      <c r="B47" s="240" t="str">
        <f>vinc!A38</f>
        <v>Zinédine Zidane</v>
      </c>
      <c r="C47" s="240" t="str">
        <f>vinc!D38</f>
        <v>Francese</v>
      </c>
      <c r="D47" s="240"/>
      <c r="E47" s="240"/>
      <c r="F47" s="240"/>
      <c r="G47" s="240">
        <v>1</v>
      </c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73"/>
      <c r="T47" s="273"/>
      <c r="U47" s="273"/>
      <c r="V47" s="273"/>
      <c r="W47" s="273">
        <f t="shared" si="1"/>
        <v>1</v>
      </c>
    </row>
    <row r="48" spans="1:23" ht="12">
      <c r="A48" s="240">
        <f t="shared" si="2"/>
        <v>1999</v>
      </c>
      <c r="B48" s="240" t="str">
        <f>vinc!A39</f>
        <v>Rivaldo</v>
      </c>
      <c r="C48" s="240" t="str">
        <f>vinc!D39</f>
        <v>Brasiliana</v>
      </c>
      <c r="D48" s="240"/>
      <c r="E48" s="240"/>
      <c r="F48" s="240"/>
      <c r="G48" s="240"/>
      <c r="H48" s="240"/>
      <c r="I48" s="240">
        <v>1</v>
      </c>
      <c r="J48" s="240"/>
      <c r="K48" s="240"/>
      <c r="L48" s="240"/>
      <c r="M48" s="240"/>
      <c r="N48" s="240"/>
      <c r="O48" s="240"/>
      <c r="P48" s="240"/>
      <c r="Q48" s="240"/>
      <c r="R48" s="240"/>
      <c r="S48" s="273"/>
      <c r="T48" s="273"/>
      <c r="U48" s="273"/>
      <c r="V48" s="273"/>
      <c r="W48" s="273">
        <f t="shared" si="1"/>
        <v>1</v>
      </c>
    </row>
    <row r="49" spans="1:23" ht="12">
      <c r="A49" s="240">
        <f t="shared" si="2"/>
        <v>2000</v>
      </c>
      <c r="B49" s="240" t="str">
        <f>vinc!A40</f>
        <v>Luis Figo</v>
      </c>
      <c r="C49" s="240" t="str">
        <f>vinc!D40</f>
        <v>Portoghese</v>
      </c>
      <c r="D49" s="240">
        <v>1</v>
      </c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73"/>
      <c r="T49" s="273"/>
      <c r="U49" s="273"/>
      <c r="V49" s="273"/>
      <c r="W49" s="273">
        <f t="shared" si="1"/>
        <v>1</v>
      </c>
    </row>
    <row r="50" spans="1:23" ht="12">
      <c r="A50" s="240">
        <f t="shared" si="2"/>
        <v>2001</v>
      </c>
      <c r="B50" s="240" t="str">
        <f>vinc!A41</f>
        <v>Michael Owen</v>
      </c>
      <c r="C50" s="240" t="str">
        <f>vinc!D41</f>
        <v>Inglese</v>
      </c>
      <c r="D50" s="240"/>
      <c r="E50" s="240"/>
      <c r="F50" s="240"/>
      <c r="G50" s="240"/>
      <c r="H50" s="240"/>
      <c r="I50" s="240"/>
      <c r="J50" s="240">
        <v>1</v>
      </c>
      <c r="K50" s="240"/>
      <c r="L50" s="240"/>
      <c r="M50" s="240"/>
      <c r="N50" s="240"/>
      <c r="O50" s="240"/>
      <c r="P50" s="240"/>
      <c r="Q50" s="240"/>
      <c r="R50" s="240"/>
      <c r="S50" s="273"/>
      <c r="T50" s="273"/>
      <c r="U50" s="273"/>
      <c r="V50" s="273"/>
      <c r="W50" s="273">
        <f t="shared" si="1"/>
        <v>1</v>
      </c>
    </row>
    <row r="51" spans="1:23" ht="12">
      <c r="A51" s="240">
        <f t="shared" si="2"/>
        <v>2002</v>
      </c>
      <c r="B51" s="240" t="str">
        <f>vinc!A37</f>
        <v>Ronaldo</v>
      </c>
      <c r="C51" s="240" t="str">
        <f>vinc!D37</f>
        <v>Brasiliana</v>
      </c>
      <c r="D51" s="240"/>
      <c r="E51" s="240"/>
      <c r="F51" s="240"/>
      <c r="G51" s="240"/>
      <c r="H51" s="240"/>
      <c r="I51" s="240">
        <v>1</v>
      </c>
      <c r="J51" s="240"/>
      <c r="K51" s="240"/>
      <c r="L51" s="240"/>
      <c r="M51" s="240"/>
      <c r="N51" s="240"/>
      <c r="O51" s="240"/>
      <c r="P51" s="240"/>
      <c r="Q51" s="240"/>
      <c r="R51" s="240"/>
      <c r="S51" s="273"/>
      <c r="T51" s="273"/>
      <c r="U51" s="273"/>
      <c r="V51" s="273"/>
      <c r="W51" s="273">
        <f t="shared" si="1"/>
        <v>1</v>
      </c>
    </row>
    <row r="52" spans="1:23" ht="12">
      <c r="A52" s="240">
        <f t="shared" si="2"/>
        <v>2003</v>
      </c>
      <c r="B52" s="240" t="str">
        <f>vinc!A42</f>
        <v>Pavel Nedved</v>
      </c>
      <c r="C52" s="240" t="s">
        <v>684</v>
      </c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>
        <v>1</v>
      </c>
      <c r="O52" s="240"/>
      <c r="P52" s="240"/>
      <c r="Q52" s="240"/>
      <c r="R52" s="240"/>
      <c r="S52" s="273"/>
      <c r="T52" s="273"/>
      <c r="U52" s="273"/>
      <c r="V52" s="273"/>
      <c r="W52" s="273">
        <f t="shared" si="1"/>
        <v>1</v>
      </c>
    </row>
    <row r="53" spans="1:23" ht="12">
      <c r="A53" s="240">
        <f t="shared" si="2"/>
        <v>2004</v>
      </c>
      <c r="B53" s="240" t="str">
        <f>vinc!A43</f>
        <v>Andriy Shevchenko</v>
      </c>
      <c r="C53" s="240" t="str">
        <f>vinc!D43</f>
        <v>Ukraina</v>
      </c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73"/>
      <c r="T53" s="273">
        <v>1</v>
      </c>
      <c r="U53" s="273"/>
      <c r="V53" s="273"/>
      <c r="W53" s="273">
        <f t="shared" si="1"/>
        <v>1</v>
      </c>
    </row>
    <row r="54" spans="1:23" ht="12">
      <c r="A54" s="240">
        <f t="shared" si="2"/>
        <v>2005</v>
      </c>
      <c r="B54" s="240" t="str">
        <f>vinc!A44</f>
        <v>Ronaldinho</v>
      </c>
      <c r="C54" s="240" t="str">
        <f>vinc!D44</f>
        <v>Brasiliana</v>
      </c>
      <c r="D54" s="240"/>
      <c r="E54" s="240"/>
      <c r="F54" s="240"/>
      <c r="G54" s="240"/>
      <c r="H54" s="240"/>
      <c r="I54" s="240">
        <v>1</v>
      </c>
      <c r="J54" s="240"/>
      <c r="K54" s="240"/>
      <c r="L54" s="240"/>
      <c r="M54" s="240"/>
      <c r="N54" s="240"/>
      <c r="O54" s="240"/>
      <c r="P54" s="240"/>
      <c r="Q54" s="240"/>
      <c r="R54" s="240"/>
      <c r="S54" s="273"/>
      <c r="T54" s="273"/>
      <c r="U54" s="273"/>
      <c r="V54" s="273"/>
      <c r="W54" s="273">
        <f t="shared" si="1"/>
        <v>1</v>
      </c>
    </row>
    <row r="55" spans="1:23" ht="12">
      <c r="A55" s="240">
        <f t="shared" si="2"/>
        <v>2006</v>
      </c>
      <c r="B55" s="240" t="str">
        <f>vinc!A45</f>
        <v>Fabio Cannavaro</v>
      </c>
      <c r="C55" s="240" t="str">
        <f>vinc!D45</f>
        <v>Italiana</v>
      </c>
      <c r="D55" s="240"/>
      <c r="E55" s="240"/>
      <c r="F55" s="240"/>
      <c r="G55" s="240"/>
      <c r="H55" s="240"/>
      <c r="I55" s="240"/>
      <c r="J55" s="240"/>
      <c r="K55" s="240">
        <v>1</v>
      </c>
      <c r="L55" s="240"/>
      <c r="M55" s="240"/>
      <c r="N55" s="240"/>
      <c r="O55" s="240"/>
      <c r="P55" s="240"/>
      <c r="Q55" s="240"/>
      <c r="R55" s="240"/>
      <c r="S55" s="273"/>
      <c r="T55" s="273"/>
      <c r="U55" s="273"/>
      <c r="V55" s="273"/>
      <c r="W55" s="273">
        <f t="shared" si="1"/>
        <v>1</v>
      </c>
    </row>
    <row r="56" spans="1:23" ht="12">
      <c r="A56" s="240">
        <f t="shared" si="2"/>
        <v>2007</v>
      </c>
      <c r="B56" s="240" t="str">
        <f>vinc!A46</f>
        <v>Kakà</v>
      </c>
      <c r="C56" s="240" t="str">
        <f>vinc!D46</f>
        <v>Brasiliana</v>
      </c>
      <c r="D56" s="240"/>
      <c r="E56" s="240"/>
      <c r="F56" s="240"/>
      <c r="G56" s="240"/>
      <c r="H56" s="240"/>
      <c r="I56" s="240">
        <v>1</v>
      </c>
      <c r="J56" s="240"/>
      <c r="K56" s="240"/>
      <c r="L56" s="240"/>
      <c r="M56" s="240"/>
      <c r="N56" s="240"/>
      <c r="O56" s="240"/>
      <c r="P56" s="240"/>
      <c r="Q56" s="240"/>
      <c r="R56" s="240"/>
      <c r="S56" s="273"/>
      <c r="T56" s="273"/>
      <c r="U56" s="273"/>
      <c r="V56" s="273"/>
      <c r="W56" s="273">
        <f t="shared" si="1"/>
        <v>1</v>
      </c>
    </row>
    <row r="57" spans="1:23" ht="12">
      <c r="A57" s="240">
        <f t="shared" si="2"/>
        <v>2008</v>
      </c>
      <c r="B57" s="240" t="str">
        <f>vinc!A47</f>
        <v>Cristiano Ronaldo</v>
      </c>
      <c r="C57" s="240" t="str">
        <f>vinc!D47</f>
        <v>Portoghese</v>
      </c>
      <c r="D57" s="240">
        <v>1</v>
      </c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73"/>
      <c r="T57" s="273"/>
      <c r="U57" s="273"/>
      <c r="V57" s="273"/>
      <c r="W57" s="273">
        <f t="shared" si="1"/>
        <v>1</v>
      </c>
    </row>
    <row r="58" spans="1:23" ht="12">
      <c r="A58" s="240">
        <f t="shared" si="2"/>
        <v>2009</v>
      </c>
      <c r="B58" s="240" t="str">
        <f>vinc!A48</f>
        <v>Lionel Messi</v>
      </c>
      <c r="C58" s="240" t="str">
        <f>vinc!D48</f>
        <v>Argentina</v>
      </c>
      <c r="D58" s="240"/>
      <c r="E58" s="240"/>
      <c r="F58" s="240"/>
      <c r="G58" s="240"/>
      <c r="H58" s="240">
        <v>1</v>
      </c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73"/>
      <c r="T58" s="273"/>
      <c r="U58" s="273"/>
      <c r="V58" s="273"/>
      <c r="W58" s="273">
        <f t="shared" si="1"/>
        <v>1</v>
      </c>
    </row>
    <row r="59" spans="1:23" ht="12">
      <c r="A59" s="240">
        <f t="shared" si="2"/>
        <v>2010</v>
      </c>
      <c r="B59" s="240" t="str">
        <f>vinc!A48</f>
        <v>Lionel Messi</v>
      </c>
      <c r="C59" s="240" t="str">
        <f>vinc!D48</f>
        <v>Argentina</v>
      </c>
      <c r="D59" s="240"/>
      <c r="E59" s="240"/>
      <c r="F59" s="240"/>
      <c r="G59" s="240"/>
      <c r="H59" s="240">
        <v>1</v>
      </c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73"/>
      <c r="T59" s="273"/>
      <c r="U59" s="273"/>
      <c r="V59" s="273"/>
      <c r="W59" s="273">
        <f t="shared" si="1"/>
        <v>1</v>
      </c>
    </row>
    <row r="60" spans="1:23" ht="12">
      <c r="A60" s="240">
        <f t="shared" si="2"/>
        <v>2011</v>
      </c>
      <c r="B60" s="240" t="str">
        <f>vinc!A48</f>
        <v>Lionel Messi</v>
      </c>
      <c r="C60" s="240" t="str">
        <f>vinc!D48</f>
        <v>Argentina</v>
      </c>
      <c r="D60" s="240"/>
      <c r="E60" s="240"/>
      <c r="F60" s="240"/>
      <c r="G60" s="240"/>
      <c r="H60" s="240">
        <v>1</v>
      </c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73"/>
      <c r="T60" s="273"/>
      <c r="U60" s="273"/>
      <c r="V60" s="273"/>
      <c r="W60" s="273">
        <f t="shared" si="1"/>
        <v>1</v>
      </c>
    </row>
    <row r="61" spans="1:23" ht="12">
      <c r="A61" s="240">
        <f t="shared" si="2"/>
        <v>2012</v>
      </c>
      <c r="B61" s="240" t="str">
        <f>vinc!A48</f>
        <v>Lionel Messi</v>
      </c>
      <c r="C61" s="240" t="str">
        <f>vinc!D48</f>
        <v>Argentina</v>
      </c>
      <c r="D61" s="240"/>
      <c r="E61" s="240"/>
      <c r="F61" s="240"/>
      <c r="G61" s="240"/>
      <c r="H61" s="240">
        <v>1</v>
      </c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73"/>
      <c r="T61" s="273"/>
      <c r="U61" s="273"/>
      <c r="V61" s="273"/>
      <c r="W61" s="273">
        <f t="shared" si="1"/>
        <v>1</v>
      </c>
    </row>
    <row r="62" spans="1:23" ht="12">
      <c r="A62" s="240">
        <f t="shared" si="2"/>
        <v>2013</v>
      </c>
      <c r="B62" s="240" t="str">
        <f>vinc!A47</f>
        <v>Cristiano Ronaldo</v>
      </c>
      <c r="C62" s="240" t="str">
        <f>vinc!D47</f>
        <v>Portoghese</v>
      </c>
      <c r="D62" s="240">
        <v>1</v>
      </c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73"/>
      <c r="T62" s="273"/>
      <c r="U62" s="273"/>
      <c r="V62" s="273"/>
      <c r="W62" s="273">
        <f t="shared" si="1"/>
        <v>1</v>
      </c>
    </row>
    <row r="63" spans="1:23" ht="12">
      <c r="A63" s="240">
        <f t="shared" si="2"/>
        <v>2014</v>
      </c>
      <c r="B63" s="240" t="str">
        <f>vinc!A47</f>
        <v>Cristiano Ronaldo</v>
      </c>
      <c r="C63" s="240" t="str">
        <f>vinc!D47</f>
        <v>Portoghese</v>
      </c>
      <c r="D63" s="240">
        <v>1</v>
      </c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73"/>
      <c r="T63" s="273"/>
      <c r="U63" s="273"/>
      <c r="V63" s="273"/>
      <c r="W63" s="273">
        <f t="shared" si="1"/>
        <v>1</v>
      </c>
    </row>
    <row r="64" spans="1:23" ht="12">
      <c r="A64" s="240">
        <f t="shared" si="2"/>
        <v>2015</v>
      </c>
      <c r="B64" s="240" t="str">
        <f>vinc!A48</f>
        <v>Lionel Messi</v>
      </c>
      <c r="C64" s="240" t="str">
        <f>vinc!D48</f>
        <v>Argentina</v>
      </c>
      <c r="D64" s="240"/>
      <c r="E64" s="240"/>
      <c r="F64" s="240"/>
      <c r="G64" s="240"/>
      <c r="H64" s="240">
        <v>1</v>
      </c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73"/>
      <c r="T64" s="273"/>
      <c r="U64" s="273"/>
      <c r="V64" s="273"/>
      <c r="W64" s="273">
        <f t="shared" si="1"/>
        <v>1</v>
      </c>
    </row>
    <row r="65" spans="1:23" ht="12">
      <c r="A65" s="240">
        <f t="shared" si="2"/>
        <v>2016</v>
      </c>
      <c r="B65" s="240" t="str">
        <f>vinc!A47</f>
        <v>Cristiano Ronaldo</v>
      </c>
      <c r="C65" s="240" t="str">
        <f>vinc!D47</f>
        <v>Portoghese</v>
      </c>
      <c r="D65" s="240">
        <v>1</v>
      </c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73"/>
      <c r="T65" s="273"/>
      <c r="U65" s="273"/>
      <c r="V65" s="273"/>
      <c r="W65" s="273">
        <f t="shared" si="1"/>
        <v>1</v>
      </c>
    </row>
    <row r="66" spans="1:23" ht="12">
      <c r="A66" s="240">
        <f t="shared" si="2"/>
        <v>2017</v>
      </c>
      <c r="B66" s="240" t="str">
        <f>vinc!A47</f>
        <v>Cristiano Ronaldo</v>
      </c>
      <c r="C66" s="240" t="str">
        <f>vinc!D47</f>
        <v>Portoghese</v>
      </c>
      <c r="D66" s="240">
        <v>1</v>
      </c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73"/>
      <c r="T66" s="273"/>
      <c r="U66" s="273"/>
      <c r="V66" s="273"/>
      <c r="W66" s="273">
        <f t="shared" si="1"/>
        <v>1</v>
      </c>
    </row>
    <row r="67" spans="1:23" ht="12">
      <c r="A67" s="240">
        <f t="shared" si="2"/>
        <v>2018</v>
      </c>
      <c r="B67" s="240" t="str">
        <f>vinc!A49</f>
        <v>Luka Modric</v>
      </c>
      <c r="C67" s="240" t="str">
        <f>vinc!D49</f>
        <v>Croato</v>
      </c>
      <c r="D67" s="240" t="s">
        <v>563</v>
      </c>
      <c r="E67" s="240" t="s">
        <v>563</v>
      </c>
      <c r="F67" s="240" t="s">
        <v>563</v>
      </c>
      <c r="G67" s="240" t="s">
        <v>563</v>
      </c>
      <c r="H67" s="240" t="s">
        <v>563</v>
      </c>
      <c r="I67" s="240" t="s">
        <v>563</v>
      </c>
      <c r="J67" s="240" t="s">
        <v>563</v>
      </c>
      <c r="K67" s="240"/>
      <c r="L67" s="240" t="s">
        <v>563</v>
      </c>
      <c r="M67" s="240"/>
      <c r="N67" s="240" t="s">
        <v>563</v>
      </c>
      <c r="O67" s="240" t="s">
        <v>563</v>
      </c>
      <c r="P67" s="240" t="s">
        <v>563</v>
      </c>
      <c r="Q67" s="240" t="s">
        <v>563</v>
      </c>
      <c r="R67" s="240" t="s">
        <v>563</v>
      </c>
      <c r="S67" s="240" t="s">
        <v>563</v>
      </c>
      <c r="T67" s="240" t="s">
        <v>563</v>
      </c>
      <c r="U67" s="240" t="s">
        <v>563</v>
      </c>
      <c r="V67" s="240">
        <v>1</v>
      </c>
      <c r="W67" s="273">
        <f>SUM(D67:V67)</f>
        <v>1</v>
      </c>
    </row>
    <row r="68" spans="1:23" ht="12">
      <c r="A68" s="240">
        <f t="shared" si="2"/>
        <v>2019</v>
      </c>
      <c r="B68" s="240">
        <f>vinc!A50</f>
        <v>2019</v>
      </c>
      <c r="C68" s="240" t="str">
        <f>vinc!D50</f>
        <v>-</v>
      </c>
      <c r="D68" s="240" t="s">
        <v>563</v>
      </c>
      <c r="E68" s="240" t="s">
        <v>563</v>
      </c>
      <c r="F68" s="240" t="s">
        <v>563</v>
      </c>
      <c r="G68" s="240" t="s">
        <v>563</v>
      </c>
      <c r="H68" s="240" t="s">
        <v>563</v>
      </c>
      <c r="I68" s="240" t="s">
        <v>563</v>
      </c>
      <c r="J68" s="240" t="s">
        <v>563</v>
      </c>
      <c r="K68" s="240"/>
      <c r="L68" s="240" t="s">
        <v>563</v>
      </c>
      <c r="M68" s="240"/>
      <c r="N68" s="240" t="s">
        <v>563</v>
      </c>
      <c r="O68" s="240" t="s">
        <v>563</v>
      </c>
      <c r="P68" s="240" t="s">
        <v>563</v>
      </c>
      <c r="Q68" s="240" t="s">
        <v>563</v>
      </c>
      <c r="R68" s="240" t="s">
        <v>563</v>
      </c>
      <c r="S68" s="240" t="s">
        <v>563</v>
      </c>
      <c r="T68" s="240" t="s">
        <v>563</v>
      </c>
      <c r="U68" s="240" t="s">
        <v>563</v>
      </c>
      <c r="V68" s="240"/>
      <c r="W68" s="273" t="s">
        <v>563</v>
      </c>
    </row>
    <row r="69" spans="1:23" ht="12">
      <c r="A69" s="240">
        <f t="shared" si="2"/>
        <v>2020</v>
      </c>
      <c r="B69" s="240">
        <f>vinc!A51</f>
        <v>2020</v>
      </c>
      <c r="C69" s="240" t="str">
        <f>vinc!D51</f>
        <v>-</v>
      </c>
      <c r="D69" s="240" t="s">
        <v>563</v>
      </c>
      <c r="E69" s="240" t="s">
        <v>563</v>
      </c>
      <c r="F69" s="240" t="s">
        <v>563</v>
      </c>
      <c r="G69" s="240" t="s">
        <v>563</v>
      </c>
      <c r="H69" s="240" t="s">
        <v>563</v>
      </c>
      <c r="I69" s="240" t="s">
        <v>563</v>
      </c>
      <c r="J69" s="240" t="s">
        <v>563</v>
      </c>
      <c r="K69" s="240"/>
      <c r="L69" s="240" t="s">
        <v>563</v>
      </c>
      <c r="M69" s="240"/>
      <c r="N69" s="240" t="s">
        <v>563</v>
      </c>
      <c r="O69" s="240" t="s">
        <v>563</v>
      </c>
      <c r="P69" s="240" t="s">
        <v>563</v>
      </c>
      <c r="Q69" s="240" t="s">
        <v>563</v>
      </c>
      <c r="R69" s="240" t="s">
        <v>563</v>
      </c>
      <c r="S69" s="240" t="s">
        <v>563</v>
      </c>
      <c r="T69" s="240" t="s">
        <v>563</v>
      </c>
      <c r="U69" s="240" t="s">
        <v>563</v>
      </c>
      <c r="V69" s="240"/>
      <c r="W69" s="273" t="s">
        <v>563</v>
      </c>
    </row>
    <row r="70" spans="1:25" ht="12">
      <c r="A70" s="273">
        <f>COUNTA(A5:A67)</f>
        <v>63</v>
      </c>
      <c r="B70" s="273">
        <f>COUNTA(B5:B67)</f>
        <v>63</v>
      </c>
      <c r="C70" s="273">
        <f>COUNTA(C5:C67)</f>
        <v>63</v>
      </c>
      <c r="D70" s="273">
        <f>SUM(D5:D66)</f>
        <v>7</v>
      </c>
      <c r="E70" s="273">
        <f aca="true" t="shared" si="3" ref="E70:U70">SUM(E5:E66)</f>
        <v>7</v>
      </c>
      <c r="F70" s="273">
        <f t="shared" si="3"/>
        <v>7</v>
      </c>
      <c r="G70" s="273">
        <f t="shared" si="3"/>
        <v>6</v>
      </c>
      <c r="H70" s="273">
        <f t="shared" si="3"/>
        <v>5</v>
      </c>
      <c r="I70" s="273">
        <f t="shared" si="3"/>
        <v>5</v>
      </c>
      <c r="J70" s="273">
        <f t="shared" si="3"/>
        <v>5</v>
      </c>
      <c r="K70" s="273">
        <f t="shared" si="3"/>
        <v>5</v>
      </c>
      <c r="L70" s="273">
        <f t="shared" si="3"/>
        <v>3</v>
      </c>
      <c r="M70" s="273">
        <f t="shared" si="3"/>
        <v>3</v>
      </c>
      <c r="N70" s="273">
        <f t="shared" si="3"/>
        <v>2</v>
      </c>
      <c r="O70" s="273">
        <f t="shared" si="3"/>
        <v>1</v>
      </c>
      <c r="P70" s="273">
        <f t="shared" si="3"/>
        <v>1</v>
      </c>
      <c r="Q70" s="273">
        <f t="shared" si="3"/>
        <v>1</v>
      </c>
      <c r="R70" s="273">
        <f t="shared" si="3"/>
        <v>1</v>
      </c>
      <c r="S70" s="273">
        <f t="shared" si="3"/>
        <v>1</v>
      </c>
      <c r="T70" s="273">
        <f t="shared" si="3"/>
        <v>1</v>
      </c>
      <c r="U70" s="273">
        <f t="shared" si="3"/>
        <v>1</v>
      </c>
      <c r="V70" s="273">
        <f>SUM(V5:V67)</f>
        <v>1</v>
      </c>
      <c r="W70" s="278">
        <f>SUM(D70:V70)</f>
        <v>63</v>
      </c>
      <c r="X70" s="281"/>
      <c r="Y70" s="284"/>
    </row>
    <row r="71" ht="12">
      <c r="D71" s="282"/>
    </row>
  </sheetData>
  <sheetProtection password="CE60" sheet="1" objects="1" scenarios="1"/>
  <mergeCells count="6">
    <mergeCell ref="A3:A4"/>
    <mergeCell ref="B3:B4"/>
    <mergeCell ref="C3:C4"/>
    <mergeCell ref="A1:W1"/>
    <mergeCell ref="A2:T2"/>
    <mergeCell ref="U2:W2"/>
  </mergeCells>
  <printOptions/>
  <pageMargins left="0.75" right="0.75" top="1" bottom="1" header="0.5" footer="0.5"/>
  <pageSetup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X342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270" customWidth="1"/>
    <col min="2" max="2" width="7.421875" style="270" customWidth="1"/>
    <col min="3" max="3" width="23.8515625" style="270" customWidth="1"/>
    <col min="4" max="4" width="21.00390625" style="270" customWidth="1"/>
    <col min="5" max="5" width="8.140625" style="270" customWidth="1"/>
    <col min="6" max="6" width="20.7109375" style="270" customWidth="1"/>
    <col min="7" max="7" width="15.140625" style="270" customWidth="1"/>
    <col min="8" max="8" width="12.8515625" style="270" customWidth="1"/>
    <col min="9" max="9" width="14.57421875" style="270" customWidth="1"/>
    <col min="10" max="46" width="9.140625" style="270" customWidth="1"/>
    <col min="47" max="47" width="23.8515625" style="270" customWidth="1"/>
    <col min="48" max="48" width="19.421875" style="270" customWidth="1"/>
    <col min="49" max="49" width="18.28125" style="270" customWidth="1"/>
    <col min="50" max="16384" width="9.140625" style="270" customWidth="1"/>
  </cols>
  <sheetData>
    <row r="1" spans="1:59" ht="12.75">
      <c r="A1" s="274" t="s">
        <v>570</v>
      </c>
      <c r="B1" s="274" t="s">
        <v>452</v>
      </c>
      <c r="C1" s="274" t="s">
        <v>296</v>
      </c>
      <c r="D1" s="274" t="s">
        <v>36</v>
      </c>
      <c r="E1" s="274" t="s">
        <v>13</v>
      </c>
      <c r="F1" s="274" t="s">
        <v>658</v>
      </c>
      <c r="G1" s="422"/>
      <c r="H1" s="422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</row>
    <row r="2" spans="1:59" ht="12.75">
      <c r="A2" s="271" t="s">
        <v>554</v>
      </c>
      <c r="B2" s="254" t="str">
        <f>VLOOKUP($A2,$A$7:$F$202,COLUMN(),0)</f>
        <v>1°</v>
      </c>
      <c r="C2" s="254" t="str">
        <f>VLOOKUP($A2,$A$7:$F$202,COLUMN(),0)</f>
        <v>Luka Modric</v>
      </c>
      <c r="D2" s="254" t="str">
        <f>VLOOKUP($A2,$A$7:$F$202,COLUMN(),0)</f>
        <v>Real Madrid</v>
      </c>
      <c r="E2" s="254">
        <f>VLOOKUP($A2,$A$7:$F$202,COLUMN(),0)</f>
        <v>753</v>
      </c>
      <c r="F2" s="254" t="str">
        <f>VLOOKUP($A2,$A$7:$F$202,COLUMN(),0)</f>
        <v>Croato</v>
      </c>
      <c r="G2" s="423"/>
      <c r="H2" s="423"/>
      <c r="I2" s="285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</row>
    <row r="3" spans="1:128" ht="12.75">
      <c r="A3" s="112"/>
      <c r="B3" s="112"/>
      <c r="C3" s="112"/>
      <c r="D3" s="112"/>
      <c r="E3" s="112"/>
      <c r="F3" s="112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</row>
    <row r="4" spans="1:46" ht="12.75">
      <c r="A4" s="416" t="s">
        <v>745</v>
      </c>
      <c r="B4" s="417"/>
      <c r="C4" s="417"/>
      <c r="D4" s="417"/>
      <c r="E4" s="417"/>
      <c r="F4" s="418"/>
      <c r="G4" s="266"/>
      <c r="H4" s="266"/>
      <c r="I4" s="28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</row>
    <row r="5" spans="1:46" ht="12.75">
      <c r="A5" s="419" t="s">
        <v>416</v>
      </c>
      <c r="B5" s="420"/>
      <c r="C5" s="420"/>
      <c r="D5" s="420"/>
      <c r="E5" s="420"/>
      <c r="F5" s="421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</row>
    <row r="6" spans="1:46" ht="12" customHeight="1">
      <c r="A6" s="288" t="s">
        <v>459</v>
      </c>
      <c r="B6" s="289" t="s">
        <v>415</v>
      </c>
      <c r="C6" s="289" t="s">
        <v>296</v>
      </c>
      <c r="D6" s="289" t="s">
        <v>36</v>
      </c>
      <c r="E6" s="290" t="s">
        <v>298</v>
      </c>
      <c r="F6" s="258" t="s">
        <v>297</v>
      </c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</row>
    <row r="7" spans="1:46" ht="12" customHeight="1">
      <c r="A7" s="291" t="s">
        <v>449</v>
      </c>
      <c r="B7" s="292" t="s">
        <v>299</v>
      </c>
      <c r="C7" s="292" t="s">
        <v>294</v>
      </c>
      <c r="D7" s="292" t="s">
        <v>295</v>
      </c>
      <c r="E7" s="292">
        <v>47</v>
      </c>
      <c r="F7" s="259" t="s">
        <v>418</v>
      </c>
      <c r="G7" s="352"/>
      <c r="H7" s="285"/>
      <c r="I7" s="285"/>
      <c r="J7" s="285"/>
      <c r="K7" s="285"/>
      <c r="L7" s="285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</row>
    <row r="8" spans="1:46" ht="12" customHeight="1">
      <c r="A8" s="291" t="s">
        <v>450</v>
      </c>
      <c r="B8" s="116" t="s">
        <v>300</v>
      </c>
      <c r="C8" s="116" t="s">
        <v>301</v>
      </c>
      <c r="D8" s="116" t="s">
        <v>22</v>
      </c>
      <c r="E8" s="116">
        <v>44</v>
      </c>
      <c r="F8" s="259" t="s">
        <v>648</v>
      </c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</row>
    <row r="9" spans="1:46" ht="12" customHeight="1" thickBot="1">
      <c r="A9" s="293" t="s">
        <v>451</v>
      </c>
      <c r="B9" s="294" t="s">
        <v>302</v>
      </c>
      <c r="C9" s="294" t="s">
        <v>293</v>
      </c>
      <c r="D9" s="294" t="s">
        <v>22</v>
      </c>
      <c r="E9" s="294">
        <v>33</v>
      </c>
      <c r="F9" s="259" t="s">
        <v>420</v>
      </c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</row>
    <row r="10" spans="1:46" ht="12" customHeight="1">
      <c r="A10" s="291" t="s">
        <v>453</v>
      </c>
      <c r="B10" s="295" t="s">
        <v>299</v>
      </c>
      <c r="C10" s="295" t="s">
        <v>301</v>
      </c>
      <c r="D10" s="295" t="s">
        <v>22</v>
      </c>
      <c r="E10" s="295">
        <v>72</v>
      </c>
      <c r="F10" s="259" t="s">
        <v>648</v>
      </c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</row>
    <row r="11" spans="1:46" ht="12" customHeight="1">
      <c r="A11" s="291" t="s">
        <v>454</v>
      </c>
      <c r="B11" s="116" t="s">
        <v>300</v>
      </c>
      <c r="C11" s="116" t="s">
        <v>303</v>
      </c>
      <c r="D11" s="116" t="s">
        <v>304</v>
      </c>
      <c r="E11" s="116">
        <v>19</v>
      </c>
      <c r="F11" s="259" t="s">
        <v>418</v>
      </c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</row>
    <row r="12" spans="1:46" ht="12" customHeight="1" thickBot="1">
      <c r="A12" s="293" t="s">
        <v>455</v>
      </c>
      <c r="B12" s="294" t="s">
        <v>302</v>
      </c>
      <c r="C12" s="294" t="s">
        <v>305</v>
      </c>
      <c r="D12" s="294" t="s">
        <v>306</v>
      </c>
      <c r="E12" s="294">
        <v>16</v>
      </c>
      <c r="F12" s="259" t="s">
        <v>418</v>
      </c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</row>
    <row r="13" spans="1:46" ht="12" customHeight="1">
      <c r="A13" s="296" t="s">
        <v>456</v>
      </c>
      <c r="B13" s="295" t="s">
        <v>299</v>
      </c>
      <c r="C13" s="295" t="s">
        <v>293</v>
      </c>
      <c r="D13" s="295" t="s">
        <v>22</v>
      </c>
      <c r="E13" s="295">
        <v>71</v>
      </c>
      <c r="F13" s="259" t="s">
        <v>420</v>
      </c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</row>
    <row r="14" spans="1:46" ht="12" customHeight="1">
      <c r="A14" s="291" t="s">
        <v>457</v>
      </c>
      <c r="B14" s="116" t="s">
        <v>300</v>
      </c>
      <c r="C14" s="116" t="s">
        <v>307</v>
      </c>
      <c r="D14" s="116" t="s">
        <v>308</v>
      </c>
      <c r="E14" s="116">
        <v>40</v>
      </c>
      <c r="F14" s="259" t="s">
        <v>649</v>
      </c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</row>
    <row r="15" spans="1:46" ht="12" customHeight="1" thickBot="1">
      <c r="A15" s="291" t="s">
        <v>458</v>
      </c>
      <c r="B15" s="116" t="s">
        <v>302</v>
      </c>
      <c r="C15" s="116" t="s">
        <v>309</v>
      </c>
      <c r="D15" s="116" t="s">
        <v>310</v>
      </c>
      <c r="E15" s="116">
        <v>23</v>
      </c>
      <c r="F15" s="259" t="s">
        <v>420</v>
      </c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</row>
    <row r="16" spans="1:46" ht="12" customHeight="1">
      <c r="A16" s="296" t="s">
        <v>460</v>
      </c>
      <c r="B16" s="295" t="s">
        <v>299</v>
      </c>
      <c r="C16" s="295" t="s">
        <v>301</v>
      </c>
      <c r="D16" s="295" t="s">
        <v>22</v>
      </c>
      <c r="E16" s="295">
        <v>80</v>
      </c>
      <c r="F16" s="259" t="s">
        <v>648</v>
      </c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</row>
    <row r="17" spans="1:46" ht="12" customHeight="1">
      <c r="A17" s="291" t="s">
        <v>461</v>
      </c>
      <c r="B17" s="116" t="s">
        <v>300</v>
      </c>
      <c r="C17" s="116" t="s">
        <v>293</v>
      </c>
      <c r="D17" s="116" t="s">
        <v>22</v>
      </c>
      <c r="E17" s="116">
        <v>42</v>
      </c>
      <c r="F17" s="259" t="s">
        <v>420</v>
      </c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</row>
    <row r="18" spans="1:46" ht="12" customHeight="1" thickBot="1">
      <c r="A18" s="291" t="s">
        <v>462</v>
      </c>
      <c r="B18" s="294" t="s">
        <v>302</v>
      </c>
      <c r="C18" s="294" t="s">
        <v>311</v>
      </c>
      <c r="D18" s="294" t="s">
        <v>60</v>
      </c>
      <c r="E18" s="294">
        <v>24</v>
      </c>
      <c r="F18" s="259" t="s">
        <v>661</v>
      </c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</row>
    <row r="19" spans="1:46" ht="12" customHeight="1">
      <c r="A19" s="296" t="s">
        <v>463</v>
      </c>
      <c r="B19" s="295" t="s">
        <v>299</v>
      </c>
      <c r="C19" s="295" t="s">
        <v>312</v>
      </c>
      <c r="D19" s="295" t="s">
        <v>26</v>
      </c>
      <c r="E19" s="295">
        <v>54</v>
      </c>
      <c r="F19" s="259" t="s">
        <v>422</v>
      </c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</row>
    <row r="20" spans="1:46" ht="12" customHeight="1">
      <c r="A20" s="291" t="s">
        <v>464</v>
      </c>
      <c r="B20" s="116" t="s">
        <v>300</v>
      </c>
      <c r="C20" s="116" t="s">
        <v>313</v>
      </c>
      <c r="D20" s="116" t="s">
        <v>22</v>
      </c>
      <c r="E20" s="116">
        <v>37</v>
      </c>
      <c r="F20" s="259" t="s">
        <v>433</v>
      </c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</row>
    <row r="21" spans="1:46" ht="12" customHeight="1" thickBot="1">
      <c r="A21" s="291" t="s">
        <v>465</v>
      </c>
      <c r="B21" s="294" t="s">
        <v>302</v>
      </c>
      <c r="C21" s="294" t="s">
        <v>314</v>
      </c>
      <c r="D21" s="294" t="s">
        <v>136</v>
      </c>
      <c r="E21" s="294">
        <v>33</v>
      </c>
      <c r="F21" s="259" t="s">
        <v>649</v>
      </c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</row>
    <row r="22" spans="1:46" ht="12" customHeight="1">
      <c r="A22" s="296" t="s">
        <v>466</v>
      </c>
      <c r="B22" s="295" t="s">
        <v>299</v>
      </c>
      <c r="C22" s="295" t="s">
        <v>414</v>
      </c>
      <c r="D22" s="295" t="s">
        <v>60</v>
      </c>
      <c r="E22" s="295">
        <v>46</v>
      </c>
      <c r="F22" s="259" t="s">
        <v>650</v>
      </c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</row>
    <row r="23" spans="1:46" ht="12" customHeight="1">
      <c r="A23" s="291" t="s">
        <v>467</v>
      </c>
      <c r="B23" s="116" t="s">
        <v>300</v>
      </c>
      <c r="C23" s="116" t="s">
        <v>312</v>
      </c>
      <c r="D23" s="116" t="s">
        <v>31</v>
      </c>
      <c r="E23" s="116">
        <v>40</v>
      </c>
      <c r="F23" s="259" t="s">
        <v>422</v>
      </c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</row>
    <row r="24" spans="1:46" ht="12" customHeight="1" thickBot="1">
      <c r="A24" s="291" t="s">
        <v>469</v>
      </c>
      <c r="B24" s="294" t="s">
        <v>302</v>
      </c>
      <c r="C24" s="294" t="s">
        <v>315</v>
      </c>
      <c r="D24" s="294" t="s">
        <v>316</v>
      </c>
      <c r="E24" s="294">
        <v>22</v>
      </c>
      <c r="F24" s="259" t="s">
        <v>418</v>
      </c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</row>
    <row r="25" spans="1:46" ht="12" customHeight="1">
      <c r="A25" s="296" t="s">
        <v>470</v>
      </c>
      <c r="B25" s="295" t="s">
        <v>299</v>
      </c>
      <c r="C25" s="295" t="s">
        <v>290</v>
      </c>
      <c r="D25" s="295" t="s">
        <v>291</v>
      </c>
      <c r="E25" s="295">
        <v>65</v>
      </c>
      <c r="F25" s="259" t="s">
        <v>659</v>
      </c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</row>
    <row r="26" spans="1:46" ht="12" customHeight="1">
      <c r="A26" s="291" t="s">
        <v>471</v>
      </c>
      <c r="B26" s="116" t="s">
        <v>300</v>
      </c>
      <c r="C26" s="116" t="s">
        <v>317</v>
      </c>
      <c r="D26" s="116" t="s">
        <v>23</v>
      </c>
      <c r="E26" s="116">
        <v>53</v>
      </c>
      <c r="F26" s="259" t="s">
        <v>429</v>
      </c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</row>
    <row r="27" spans="1:46" ht="12" customHeight="1" thickBot="1">
      <c r="A27" s="291" t="s">
        <v>472</v>
      </c>
      <c r="B27" s="294" t="s">
        <v>302</v>
      </c>
      <c r="C27" s="294" t="s">
        <v>318</v>
      </c>
      <c r="D27" s="294" t="s">
        <v>319</v>
      </c>
      <c r="E27" s="294">
        <v>33</v>
      </c>
      <c r="F27" s="259" t="s">
        <v>649</v>
      </c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</row>
    <row r="28" spans="1:46" ht="12" customHeight="1">
      <c r="A28" s="296" t="s">
        <v>473</v>
      </c>
      <c r="B28" s="295" t="s">
        <v>299</v>
      </c>
      <c r="C28" s="295" t="s">
        <v>288</v>
      </c>
      <c r="D28" s="295" t="s">
        <v>320</v>
      </c>
      <c r="E28" s="295">
        <v>73</v>
      </c>
      <c r="F28" s="259" t="s">
        <v>651</v>
      </c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</row>
    <row r="29" spans="1:46" ht="12" customHeight="1">
      <c r="A29" s="291" t="s">
        <v>468</v>
      </c>
      <c r="B29" s="116" t="s">
        <v>300</v>
      </c>
      <c r="C29" s="116" t="s">
        <v>281</v>
      </c>
      <c r="D29" s="116" t="s">
        <v>25</v>
      </c>
      <c r="E29" s="116">
        <v>53</v>
      </c>
      <c r="F29" s="259" t="s">
        <v>652</v>
      </c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</row>
    <row r="30" spans="1:46" ht="12" customHeight="1" thickBot="1">
      <c r="A30" s="291" t="s">
        <v>474</v>
      </c>
      <c r="B30" s="294" t="s">
        <v>302</v>
      </c>
      <c r="C30" s="294" t="s">
        <v>321</v>
      </c>
      <c r="D30" s="294" t="s">
        <v>68</v>
      </c>
      <c r="E30" s="294">
        <v>33</v>
      </c>
      <c r="F30" s="259" t="s">
        <v>418</v>
      </c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</row>
    <row r="31" spans="1:46" ht="12" customHeight="1">
      <c r="A31" s="296" t="s">
        <v>475</v>
      </c>
      <c r="B31" s="295" t="s">
        <v>299</v>
      </c>
      <c r="C31" s="295" t="s">
        <v>287</v>
      </c>
      <c r="D31" s="295" t="s">
        <v>306</v>
      </c>
      <c r="E31" s="295">
        <v>61</v>
      </c>
      <c r="F31" s="259" t="s">
        <v>418</v>
      </c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</row>
    <row r="32" spans="1:46" ht="12" customHeight="1">
      <c r="A32" s="291" t="s">
        <v>476</v>
      </c>
      <c r="B32" s="116" t="s">
        <v>300</v>
      </c>
      <c r="C32" s="116" t="s">
        <v>312</v>
      </c>
      <c r="D32" s="116" t="s">
        <v>31</v>
      </c>
      <c r="E32" s="116">
        <v>43</v>
      </c>
      <c r="F32" s="259" t="s">
        <v>422</v>
      </c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</row>
    <row r="33" spans="1:46" ht="12" customHeight="1" thickBot="1">
      <c r="A33" s="291" t="s">
        <v>477</v>
      </c>
      <c r="B33" s="294" t="s">
        <v>302</v>
      </c>
      <c r="C33" s="294" t="s">
        <v>322</v>
      </c>
      <c r="D33" s="294" t="s">
        <v>22</v>
      </c>
      <c r="E33" s="294">
        <v>38</v>
      </c>
      <c r="F33" s="259" t="s">
        <v>422</v>
      </c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</row>
    <row r="34" spans="1:46" ht="12" customHeight="1">
      <c r="A34" s="296" t="s">
        <v>478</v>
      </c>
      <c r="B34" s="295" t="s">
        <v>299</v>
      </c>
      <c r="C34" s="295" t="s">
        <v>317</v>
      </c>
      <c r="D34" s="295" t="s">
        <v>23</v>
      </c>
      <c r="E34" s="295">
        <v>67</v>
      </c>
      <c r="F34" s="259" t="s">
        <v>429</v>
      </c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</row>
    <row r="35" spans="1:46" ht="12" customHeight="1">
      <c r="A35" s="291" t="s">
        <v>479</v>
      </c>
      <c r="B35" s="116" t="s">
        <v>300</v>
      </c>
      <c r="C35" s="116" t="s">
        <v>323</v>
      </c>
      <c r="D35" s="116" t="s">
        <v>31</v>
      </c>
      <c r="E35" s="116">
        <v>59</v>
      </c>
      <c r="F35" s="259" t="s">
        <v>652</v>
      </c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</row>
    <row r="36" spans="1:46" ht="12" customHeight="1" thickBot="1">
      <c r="A36" s="291" t="s">
        <v>480</v>
      </c>
      <c r="B36" s="294" t="s">
        <v>302</v>
      </c>
      <c r="C36" s="294" t="s">
        <v>312</v>
      </c>
      <c r="D36" s="294" t="s">
        <v>31</v>
      </c>
      <c r="E36" s="294">
        <v>45</v>
      </c>
      <c r="F36" s="259" t="s">
        <v>422</v>
      </c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</row>
    <row r="37" spans="1:46" ht="12" customHeight="1">
      <c r="A37" s="296" t="s">
        <v>481</v>
      </c>
      <c r="B37" s="295" t="s">
        <v>299</v>
      </c>
      <c r="C37" s="295" t="s">
        <v>285</v>
      </c>
      <c r="D37" s="295" t="s">
        <v>306</v>
      </c>
      <c r="E37" s="295">
        <v>81</v>
      </c>
      <c r="F37" s="259" t="s">
        <v>418</v>
      </c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</row>
    <row r="38" spans="1:46" ht="12" customHeight="1">
      <c r="A38" s="291" t="s">
        <v>482</v>
      </c>
      <c r="B38" s="116" t="s">
        <v>300</v>
      </c>
      <c r="C38" s="116" t="s">
        <v>317</v>
      </c>
      <c r="D38" s="116" t="s">
        <v>23</v>
      </c>
      <c r="E38" s="116">
        <v>80</v>
      </c>
      <c r="F38" s="259" t="s">
        <v>429</v>
      </c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</row>
    <row r="39" spans="1:46" ht="12" customHeight="1" thickBot="1">
      <c r="A39" s="291" t="s">
        <v>483</v>
      </c>
      <c r="B39" s="294" t="s">
        <v>302</v>
      </c>
      <c r="C39" s="294" t="s">
        <v>276</v>
      </c>
      <c r="D39" s="294" t="s">
        <v>58</v>
      </c>
      <c r="E39" s="294">
        <v>59</v>
      </c>
      <c r="F39" s="259" t="s">
        <v>649</v>
      </c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</row>
    <row r="40" spans="1:46" ht="12" customHeight="1">
      <c r="A40" s="296" t="s">
        <v>484</v>
      </c>
      <c r="B40" s="295" t="s">
        <v>299</v>
      </c>
      <c r="C40" s="295" t="s">
        <v>283</v>
      </c>
      <c r="D40" s="295" t="s">
        <v>284</v>
      </c>
      <c r="E40" s="295">
        <v>68</v>
      </c>
      <c r="F40" s="259" t="s">
        <v>433</v>
      </c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</row>
    <row r="41" spans="1:46" ht="12" customHeight="1">
      <c r="A41" s="291" t="s">
        <v>485</v>
      </c>
      <c r="B41" s="116" t="s">
        <v>300</v>
      </c>
      <c r="C41" s="116" t="s">
        <v>285</v>
      </c>
      <c r="D41" s="116" t="s">
        <v>306</v>
      </c>
      <c r="E41" s="116">
        <v>40</v>
      </c>
      <c r="F41" s="259" t="s">
        <v>418</v>
      </c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  <row r="42" spans="1:46" ht="12" customHeight="1" thickBot="1">
      <c r="A42" s="291" t="s">
        <v>486</v>
      </c>
      <c r="B42" s="294" t="s">
        <v>302</v>
      </c>
      <c r="C42" s="294" t="s">
        <v>324</v>
      </c>
      <c r="D42" s="294" t="s">
        <v>24</v>
      </c>
      <c r="E42" s="294">
        <v>39</v>
      </c>
      <c r="F42" s="259" t="s">
        <v>428</v>
      </c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</row>
    <row r="43" spans="1:46" ht="12" customHeight="1">
      <c r="A43" s="296" t="s">
        <v>487</v>
      </c>
      <c r="B43" s="295" t="s">
        <v>299</v>
      </c>
      <c r="C43" s="295" t="s">
        <v>282</v>
      </c>
      <c r="D43" s="295" t="s">
        <v>306</v>
      </c>
      <c r="E43" s="295">
        <v>61</v>
      </c>
      <c r="F43" s="259" t="s">
        <v>653</v>
      </c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</row>
    <row r="44" spans="1:46" ht="12" customHeight="1">
      <c r="A44" s="291" t="s">
        <v>488</v>
      </c>
      <c r="B44" s="116" t="s">
        <v>300</v>
      </c>
      <c r="C44" s="116" t="s">
        <v>285</v>
      </c>
      <c r="D44" s="116" t="s">
        <v>306</v>
      </c>
      <c r="E44" s="116">
        <v>53</v>
      </c>
      <c r="F44" s="259" t="s">
        <v>418</v>
      </c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</row>
    <row r="45" spans="1:46" ht="12" customHeight="1" thickBot="1">
      <c r="A45" s="291" t="s">
        <v>489</v>
      </c>
      <c r="B45" s="294" t="s">
        <v>302</v>
      </c>
      <c r="C45" s="294" t="s">
        <v>325</v>
      </c>
      <c r="D45" s="294" t="s">
        <v>140</v>
      </c>
      <c r="E45" s="294">
        <v>46</v>
      </c>
      <c r="F45" s="259" t="s">
        <v>662</v>
      </c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</row>
    <row r="46" spans="1:46" ht="12" customHeight="1">
      <c r="A46" s="296" t="s">
        <v>490</v>
      </c>
      <c r="B46" s="295" t="s">
        <v>299</v>
      </c>
      <c r="C46" s="295" t="s">
        <v>281</v>
      </c>
      <c r="D46" s="295" t="s">
        <v>25</v>
      </c>
      <c r="E46" s="295">
        <v>83</v>
      </c>
      <c r="F46" s="259" t="s">
        <v>652</v>
      </c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</row>
    <row r="47" spans="1:46" ht="12" customHeight="1">
      <c r="A47" s="291" t="s">
        <v>491</v>
      </c>
      <c r="B47" s="116" t="s">
        <v>300</v>
      </c>
      <c r="C47" s="116" t="s">
        <v>326</v>
      </c>
      <c r="D47" s="116" t="s">
        <v>327</v>
      </c>
      <c r="E47" s="116">
        <v>79</v>
      </c>
      <c r="F47" s="259" t="s">
        <v>652</v>
      </c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</row>
    <row r="48" spans="1:46" ht="12" customHeight="1" thickBot="1">
      <c r="A48" s="291" t="s">
        <v>492</v>
      </c>
      <c r="B48" s="294" t="s">
        <v>302</v>
      </c>
      <c r="C48" s="294" t="s">
        <v>328</v>
      </c>
      <c r="D48" s="294" t="s">
        <v>58</v>
      </c>
      <c r="E48" s="294">
        <v>38</v>
      </c>
      <c r="F48" s="259" t="s">
        <v>649</v>
      </c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</row>
    <row r="49" spans="1:46" ht="12" customHeight="1">
      <c r="A49" s="296" t="s">
        <v>493</v>
      </c>
      <c r="B49" s="295" t="s">
        <v>299</v>
      </c>
      <c r="C49" s="295" t="s">
        <v>328</v>
      </c>
      <c r="D49" s="295" t="s">
        <v>58</v>
      </c>
      <c r="E49" s="295">
        <v>77</v>
      </c>
      <c r="F49" s="259" t="s">
        <v>649</v>
      </c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</row>
    <row r="50" spans="1:46" ht="12" customHeight="1">
      <c r="A50" s="291" t="s">
        <v>494</v>
      </c>
      <c r="B50" s="116" t="s">
        <v>300</v>
      </c>
      <c r="C50" s="116" t="s">
        <v>329</v>
      </c>
      <c r="D50" s="116" t="s">
        <v>330</v>
      </c>
      <c r="E50" s="116">
        <v>70</v>
      </c>
      <c r="F50" s="259" t="s">
        <v>418</v>
      </c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</row>
    <row r="51" spans="1:46" ht="12" customHeight="1" thickBot="1">
      <c r="A51" s="291" t="s">
        <v>495</v>
      </c>
      <c r="B51" s="294" t="s">
        <v>302</v>
      </c>
      <c r="C51" s="294" t="s">
        <v>326</v>
      </c>
      <c r="D51" s="294" t="s">
        <v>327</v>
      </c>
      <c r="E51" s="294">
        <v>65</v>
      </c>
      <c r="F51" s="259" t="s">
        <v>652</v>
      </c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</row>
    <row r="52" spans="1:46" ht="12" customHeight="1">
      <c r="A52" s="296" t="s">
        <v>496</v>
      </c>
      <c r="B52" s="295" t="s">
        <v>299</v>
      </c>
      <c r="C52" s="295" t="s">
        <v>279</v>
      </c>
      <c r="D52" s="295" t="s">
        <v>280</v>
      </c>
      <c r="E52" s="295">
        <v>116</v>
      </c>
      <c r="F52" s="259" t="s">
        <v>438</v>
      </c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</row>
    <row r="53" spans="1:46" ht="12" customHeight="1">
      <c r="A53" s="291" t="s">
        <v>497</v>
      </c>
      <c r="B53" s="116" t="s">
        <v>300</v>
      </c>
      <c r="C53" s="116" t="s">
        <v>331</v>
      </c>
      <c r="D53" s="116" t="s">
        <v>31</v>
      </c>
      <c r="E53" s="116">
        <v>57</v>
      </c>
      <c r="F53" s="259" t="s">
        <v>652</v>
      </c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</row>
    <row r="54" spans="1:46" ht="12" customHeight="1" thickBot="1">
      <c r="A54" s="291" t="s">
        <v>498</v>
      </c>
      <c r="B54" s="294" t="s">
        <v>302</v>
      </c>
      <c r="C54" s="294" t="s">
        <v>282</v>
      </c>
      <c r="D54" s="294" t="s">
        <v>306</v>
      </c>
      <c r="E54" s="294">
        <v>56</v>
      </c>
      <c r="F54" s="259" t="s">
        <v>653</v>
      </c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</row>
    <row r="55" spans="1:46" ht="12" customHeight="1">
      <c r="A55" s="296" t="s">
        <v>499</v>
      </c>
      <c r="B55" s="295" t="s">
        <v>299</v>
      </c>
      <c r="C55" s="295" t="s">
        <v>276</v>
      </c>
      <c r="D55" s="295" t="s">
        <v>58</v>
      </c>
      <c r="E55" s="297">
        <v>81</v>
      </c>
      <c r="F55" s="259" t="s">
        <v>649</v>
      </c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</row>
    <row r="56" spans="1:46" ht="12" customHeight="1">
      <c r="A56" s="291" t="s">
        <v>568</v>
      </c>
      <c r="B56" s="116" t="s">
        <v>300</v>
      </c>
      <c r="C56" s="116" t="s">
        <v>328</v>
      </c>
      <c r="D56" s="116" t="s">
        <v>58</v>
      </c>
      <c r="E56" s="116">
        <v>79</v>
      </c>
      <c r="F56" s="259" t="s">
        <v>649</v>
      </c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</row>
    <row r="57" spans="1:46" ht="12" customHeight="1" thickBot="1">
      <c r="A57" s="293" t="s">
        <v>569</v>
      </c>
      <c r="B57" s="294" t="s">
        <v>300</v>
      </c>
      <c r="C57" s="294" t="s">
        <v>332</v>
      </c>
      <c r="D57" s="294" t="s">
        <v>333</v>
      </c>
      <c r="E57" s="294">
        <v>79</v>
      </c>
      <c r="F57" s="259" t="s">
        <v>649</v>
      </c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</row>
    <row r="58" spans="1:46" ht="12" customHeight="1">
      <c r="A58" s="296" t="s">
        <v>500</v>
      </c>
      <c r="B58" s="295" t="s">
        <v>299</v>
      </c>
      <c r="C58" s="295" t="s">
        <v>413</v>
      </c>
      <c r="D58" s="295" t="s">
        <v>26</v>
      </c>
      <c r="E58" s="295">
        <v>96</v>
      </c>
      <c r="F58" s="259" t="s">
        <v>438</v>
      </c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</row>
    <row r="59" spans="1:46" ht="12" customHeight="1">
      <c r="A59" s="291" t="s">
        <v>501</v>
      </c>
      <c r="B59" s="116" t="s">
        <v>300</v>
      </c>
      <c r="C59" s="116" t="s">
        <v>334</v>
      </c>
      <c r="D59" s="116" t="s">
        <v>60</v>
      </c>
      <c r="E59" s="116">
        <v>47</v>
      </c>
      <c r="F59" s="259" t="s">
        <v>652</v>
      </c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</row>
    <row r="60" spans="1:46" ht="12" customHeight="1" thickBot="1">
      <c r="A60" s="291" t="s">
        <v>502</v>
      </c>
      <c r="B60" s="294" t="s">
        <v>302</v>
      </c>
      <c r="C60" s="294" t="s">
        <v>328</v>
      </c>
      <c r="D60" s="294" t="s">
        <v>58</v>
      </c>
      <c r="E60" s="294">
        <v>44</v>
      </c>
      <c r="F60" s="259" t="s">
        <v>649</v>
      </c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</row>
    <row r="61" spans="1:46" ht="12" customHeight="1">
      <c r="A61" s="296" t="s">
        <v>503</v>
      </c>
      <c r="B61" s="295" t="s">
        <v>299</v>
      </c>
      <c r="C61" s="295" t="s">
        <v>279</v>
      </c>
      <c r="D61" s="295" t="s">
        <v>26</v>
      </c>
      <c r="E61" s="295">
        <v>116</v>
      </c>
      <c r="F61" s="259" t="s">
        <v>438</v>
      </c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</row>
    <row r="62" spans="1:46" ht="12" customHeight="1">
      <c r="A62" s="291" t="s">
        <v>504</v>
      </c>
      <c r="B62" s="116" t="s">
        <v>300</v>
      </c>
      <c r="C62" s="116" t="s">
        <v>276</v>
      </c>
      <c r="D62" s="116" t="s">
        <v>58</v>
      </c>
      <c r="E62" s="116">
        <v>105</v>
      </c>
      <c r="F62" s="259" t="s">
        <v>649</v>
      </c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</row>
    <row r="63" spans="1:46" ht="12" customHeight="1" thickBot="1">
      <c r="A63" s="291" t="s">
        <v>505</v>
      </c>
      <c r="B63" s="294" t="s">
        <v>302</v>
      </c>
      <c r="C63" s="294" t="s">
        <v>335</v>
      </c>
      <c r="D63" s="294" t="s">
        <v>336</v>
      </c>
      <c r="E63" s="294">
        <v>35</v>
      </c>
      <c r="F63" s="259" t="s">
        <v>654</v>
      </c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</row>
    <row r="64" spans="1:46" ht="12" customHeight="1">
      <c r="A64" s="296" t="s">
        <v>506</v>
      </c>
      <c r="B64" s="295" t="s">
        <v>299</v>
      </c>
      <c r="C64" s="295" t="s">
        <v>277</v>
      </c>
      <c r="D64" s="295" t="s">
        <v>337</v>
      </c>
      <c r="E64" s="295">
        <v>122</v>
      </c>
      <c r="F64" s="259" t="s">
        <v>651</v>
      </c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</row>
    <row r="65" spans="1:46" ht="12" customHeight="1">
      <c r="A65" s="291" t="s">
        <v>507</v>
      </c>
      <c r="B65" s="116" t="s">
        <v>300</v>
      </c>
      <c r="C65" s="116" t="s">
        <v>276</v>
      </c>
      <c r="D65" s="116" t="s">
        <v>58</v>
      </c>
      <c r="E65" s="116">
        <v>42</v>
      </c>
      <c r="F65" s="259" t="s">
        <v>649</v>
      </c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</row>
    <row r="66" spans="1:46" ht="12" customHeight="1" thickBot="1">
      <c r="A66" s="291" t="s">
        <v>508</v>
      </c>
      <c r="B66" s="294" t="s">
        <v>302</v>
      </c>
      <c r="C66" s="294" t="s">
        <v>279</v>
      </c>
      <c r="D66" s="294" t="s">
        <v>26</v>
      </c>
      <c r="E66" s="294">
        <v>27</v>
      </c>
      <c r="F66" s="259" t="s">
        <v>438</v>
      </c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</row>
    <row r="67" spans="1:46" ht="12" customHeight="1">
      <c r="A67" s="296" t="s">
        <v>509</v>
      </c>
      <c r="B67" s="295" t="s">
        <v>299</v>
      </c>
      <c r="C67" s="295" t="s">
        <v>276</v>
      </c>
      <c r="D67" s="295" t="s">
        <v>58</v>
      </c>
      <c r="E67" s="295">
        <v>91</v>
      </c>
      <c r="F67" s="259" t="s">
        <v>649</v>
      </c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</row>
    <row r="68" spans="1:46" ht="12" customHeight="1">
      <c r="A68" s="291" t="s">
        <v>510</v>
      </c>
      <c r="B68" s="116" t="s">
        <v>300</v>
      </c>
      <c r="C68" s="116" t="s">
        <v>338</v>
      </c>
      <c r="D68" s="116" t="s">
        <v>59</v>
      </c>
      <c r="E68" s="116">
        <v>75</v>
      </c>
      <c r="F68" s="259" t="s">
        <v>438</v>
      </c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</row>
    <row r="69" spans="1:46" ht="12" customHeight="1" thickBot="1">
      <c r="A69" s="291" t="s">
        <v>511</v>
      </c>
      <c r="B69" s="294" t="s">
        <v>302</v>
      </c>
      <c r="C69" s="294" t="s">
        <v>339</v>
      </c>
      <c r="D69" s="294" t="s">
        <v>291</v>
      </c>
      <c r="E69" s="294">
        <v>52</v>
      </c>
      <c r="F69" s="259" t="s">
        <v>659</v>
      </c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</row>
    <row r="70" spans="1:46" ht="12" customHeight="1">
      <c r="A70" s="296" t="s">
        <v>512</v>
      </c>
      <c r="B70" s="295" t="s">
        <v>299</v>
      </c>
      <c r="C70" s="295" t="s">
        <v>275</v>
      </c>
      <c r="D70" s="295" t="s">
        <v>333</v>
      </c>
      <c r="E70" s="295">
        <v>74</v>
      </c>
      <c r="F70" s="259" t="s">
        <v>440</v>
      </c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</row>
    <row r="71" spans="1:46" ht="12" customHeight="1">
      <c r="A71" s="291" t="s">
        <v>513</v>
      </c>
      <c r="B71" s="116" t="s">
        <v>300</v>
      </c>
      <c r="C71" s="116" t="s">
        <v>274</v>
      </c>
      <c r="D71" s="116" t="s">
        <v>136</v>
      </c>
      <c r="E71" s="116">
        <v>71</v>
      </c>
      <c r="F71" s="259" t="s">
        <v>663</v>
      </c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</row>
    <row r="72" spans="1:46" ht="12" customHeight="1" thickBot="1">
      <c r="A72" s="291" t="s">
        <v>514</v>
      </c>
      <c r="B72" s="294" t="s">
        <v>302</v>
      </c>
      <c r="C72" s="294" t="s">
        <v>271</v>
      </c>
      <c r="D72" s="294" t="s">
        <v>340</v>
      </c>
      <c r="E72" s="294">
        <v>70</v>
      </c>
      <c r="F72" s="259" t="s">
        <v>420</v>
      </c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</row>
    <row r="73" spans="1:46" ht="12" customHeight="1">
      <c r="A73" s="296" t="s">
        <v>515</v>
      </c>
      <c r="B73" s="295" t="s">
        <v>299</v>
      </c>
      <c r="C73" s="295" t="s">
        <v>274</v>
      </c>
      <c r="D73" s="295" t="s">
        <v>136</v>
      </c>
      <c r="E73" s="295">
        <v>87</v>
      </c>
      <c r="F73" s="259" t="s">
        <v>663</v>
      </c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</row>
    <row r="74" spans="1:46" ht="12" customHeight="1">
      <c r="A74" s="291" t="s">
        <v>516</v>
      </c>
      <c r="B74" s="116" t="s">
        <v>300</v>
      </c>
      <c r="C74" s="116" t="s">
        <v>341</v>
      </c>
      <c r="D74" s="116" t="s">
        <v>26</v>
      </c>
      <c r="E74" s="116">
        <v>81</v>
      </c>
      <c r="F74" s="259" t="s">
        <v>664</v>
      </c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</row>
    <row r="75" spans="1:46" ht="12" customHeight="1" thickBot="1">
      <c r="A75" s="291" t="s">
        <v>517</v>
      </c>
      <c r="B75" s="294" t="s">
        <v>302</v>
      </c>
      <c r="C75" s="294" t="s">
        <v>338</v>
      </c>
      <c r="D75" s="294" t="s">
        <v>59</v>
      </c>
      <c r="E75" s="294">
        <v>50</v>
      </c>
      <c r="F75" s="259" t="s">
        <v>438</v>
      </c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</row>
    <row r="76" spans="1:46" ht="12" customHeight="1">
      <c r="A76" s="296" t="s">
        <v>518</v>
      </c>
      <c r="B76" s="295" t="s">
        <v>299</v>
      </c>
      <c r="C76" s="295" t="s">
        <v>274</v>
      </c>
      <c r="D76" s="295" t="s">
        <v>136</v>
      </c>
      <c r="E76" s="295">
        <v>118</v>
      </c>
      <c r="F76" s="259" t="s">
        <v>418</v>
      </c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</row>
    <row r="77" spans="1:46" ht="12" customHeight="1">
      <c r="A77" s="291" t="s">
        <v>519</v>
      </c>
      <c r="B77" s="116" t="s">
        <v>300</v>
      </c>
      <c r="C77" s="116" t="s">
        <v>273</v>
      </c>
      <c r="D77" s="116" t="s">
        <v>58</v>
      </c>
      <c r="E77" s="116">
        <v>52</v>
      </c>
      <c r="F77" s="259" t="s">
        <v>649</v>
      </c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</row>
    <row r="78" spans="1:46" ht="12" customHeight="1" thickBot="1">
      <c r="A78" s="291" t="s">
        <v>520</v>
      </c>
      <c r="B78" s="294" t="s">
        <v>302</v>
      </c>
      <c r="C78" s="294" t="s">
        <v>342</v>
      </c>
      <c r="D78" s="294" t="s">
        <v>280</v>
      </c>
      <c r="E78" s="294">
        <v>41</v>
      </c>
      <c r="F78" s="259" t="s">
        <v>438</v>
      </c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</row>
    <row r="79" spans="1:46" ht="12" customHeight="1">
      <c r="A79" s="296" t="s">
        <v>521</v>
      </c>
      <c r="B79" s="295" t="s">
        <v>299</v>
      </c>
      <c r="C79" s="295" t="s">
        <v>273</v>
      </c>
      <c r="D79" s="295" t="s">
        <v>58</v>
      </c>
      <c r="E79" s="295">
        <v>122</v>
      </c>
      <c r="F79" s="259" t="s">
        <v>649</v>
      </c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</row>
    <row r="80" spans="1:46" ht="12" customHeight="1">
      <c r="A80" s="291" t="s">
        <v>522</v>
      </c>
      <c r="B80" s="116" t="s">
        <v>300</v>
      </c>
      <c r="C80" s="116" t="s">
        <v>345</v>
      </c>
      <c r="D80" s="116" t="s">
        <v>26</v>
      </c>
      <c r="E80" s="116">
        <v>34</v>
      </c>
      <c r="F80" s="259" t="s">
        <v>649</v>
      </c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266"/>
      <c r="AT80" s="266"/>
    </row>
    <row r="81" spans="1:46" ht="12" customHeight="1" thickBot="1">
      <c r="A81" s="291" t="s">
        <v>523</v>
      </c>
      <c r="B81" s="294" t="s">
        <v>302</v>
      </c>
      <c r="C81" s="294" t="s">
        <v>271</v>
      </c>
      <c r="D81" s="294" t="s">
        <v>343</v>
      </c>
      <c r="E81" s="294">
        <v>33</v>
      </c>
      <c r="F81" s="259" t="s">
        <v>420</v>
      </c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</row>
    <row r="82" spans="1:46" ht="12" customHeight="1">
      <c r="A82" s="296" t="s">
        <v>524</v>
      </c>
      <c r="B82" s="295" t="s">
        <v>299</v>
      </c>
      <c r="C82" s="295" t="s">
        <v>273</v>
      </c>
      <c r="D82" s="295" t="s">
        <v>58</v>
      </c>
      <c r="E82" s="295">
        <v>106</v>
      </c>
      <c r="F82" s="259" t="s">
        <v>649</v>
      </c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</row>
    <row r="83" spans="1:46" ht="12" customHeight="1">
      <c r="A83" s="291" t="s">
        <v>525</v>
      </c>
      <c r="B83" s="116" t="s">
        <v>300</v>
      </c>
      <c r="C83" s="116" t="s">
        <v>344</v>
      </c>
      <c r="D83" s="116" t="s">
        <v>58</v>
      </c>
      <c r="E83" s="116">
        <v>64</v>
      </c>
      <c r="F83" s="259" t="s">
        <v>649</v>
      </c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</row>
    <row r="84" spans="1:46" ht="12" customHeight="1" thickBot="1">
      <c r="A84" s="291" t="s">
        <v>526</v>
      </c>
      <c r="B84" s="294" t="s">
        <v>302</v>
      </c>
      <c r="C84" s="294" t="s">
        <v>345</v>
      </c>
      <c r="D84" s="294" t="s">
        <v>26</v>
      </c>
      <c r="E84" s="294">
        <v>39</v>
      </c>
      <c r="F84" s="259" t="s">
        <v>649</v>
      </c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</row>
    <row r="85" spans="1:46" ht="12" customHeight="1">
      <c r="A85" s="296" t="s">
        <v>527</v>
      </c>
      <c r="B85" s="295" t="s">
        <v>299</v>
      </c>
      <c r="C85" s="295" t="s">
        <v>272</v>
      </c>
      <c r="D85" s="295" t="s">
        <v>60</v>
      </c>
      <c r="E85" s="295">
        <v>115</v>
      </c>
      <c r="F85" s="259" t="s">
        <v>652</v>
      </c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266"/>
      <c r="AQ85" s="266"/>
      <c r="AR85" s="266"/>
      <c r="AS85" s="266"/>
      <c r="AT85" s="266"/>
    </row>
    <row r="86" spans="1:46" ht="12" customHeight="1">
      <c r="A86" s="291" t="s">
        <v>528</v>
      </c>
      <c r="B86" s="116" t="s">
        <v>300</v>
      </c>
      <c r="C86" s="116" t="s">
        <v>346</v>
      </c>
      <c r="D86" s="116" t="s">
        <v>347</v>
      </c>
      <c r="E86" s="116">
        <v>64</v>
      </c>
      <c r="F86" s="259" t="s">
        <v>420</v>
      </c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</row>
    <row r="87" spans="1:46" ht="12" customHeight="1" thickBot="1">
      <c r="A87" s="291" t="s">
        <v>529</v>
      </c>
      <c r="B87" s="294" t="s">
        <v>302</v>
      </c>
      <c r="C87" s="294" t="s">
        <v>412</v>
      </c>
      <c r="D87" s="294" t="s">
        <v>60</v>
      </c>
      <c r="E87" s="294">
        <v>39</v>
      </c>
      <c r="F87" s="259" t="s">
        <v>654</v>
      </c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</row>
    <row r="88" spans="1:46" ht="12" customHeight="1">
      <c r="A88" s="296" t="s">
        <v>530</v>
      </c>
      <c r="B88" s="295" t="s">
        <v>299</v>
      </c>
      <c r="C88" s="295" t="s">
        <v>271</v>
      </c>
      <c r="D88" s="295" t="s">
        <v>60</v>
      </c>
      <c r="E88" s="295">
        <v>110</v>
      </c>
      <c r="F88" s="259" t="s">
        <v>420</v>
      </c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</row>
    <row r="89" spans="1:46" ht="12" customHeight="1">
      <c r="A89" s="291" t="s">
        <v>531</v>
      </c>
      <c r="B89" s="116" t="s">
        <v>300</v>
      </c>
      <c r="C89" s="116" t="s">
        <v>348</v>
      </c>
      <c r="D89" s="116" t="s">
        <v>16</v>
      </c>
      <c r="E89" s="116">
        <v>26</v>
      </c>
      <c r="F89" s="259" t="s">
        <v>428</v>
      </c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  <c r="AT89" s="266"/>
    </row>
    <row r="90" spans="1:46" ht="12" customHeight="1" thickBot="1">
      <c r="A90" s="291" t="s">
        <v>532</v>
      </c>
      <c r="B90" s="294" t="s">
        <v>302</v>
      </c>
      <c r="C90" s="294" t="s">
        <v>275</v>
      </c>
      <c r="D90" s="294" t="s">
        <v>349</v>
      </c>
      <c r="E90" s="294">
        <v>25</v>
      </c>
      <c r="F90" s="259" t="s">
        <v>440</v>
      </c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</row>
    <row r="91" spans="1:46" ht="12" customHeight="1">
      <c r="A91" s="296" t="s">
        <v>533</v>
      </c>
      <c r="B91" s="295" t="s">
        <v>299</v>
      </c>
      <c r="C91" s="295" t="s">
        <v>271</v>
      </c>
      <c r="D91" s="295" t="s">
        <v>60</v>
      </c>
      <c r="E91" s="295">
        <v>110</v>
      </c>
      <c r="F91" s="259" t="s">
        <v>420</v>
      </c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  <c r="AK91" s="266"/>
      <c r="AL91" s="266"/>
      <c r="AM91" s="266"/>
      <c r="AN91" s="266"/>
      <c r="AO91" s="266"/>
      <c r="AP91" s="266"/>
      <c r="AQ91" s="266"/>
      <c r="AR91" s="266"/>
      <c r="AS91" s="266"/>
      <c r="AT91" s="266"/>
    </row>
    <row r="92" spans="1:46" ht="12" customHeight="1">
      <c r="A92" s="291" t="s">
        <v>534</v>
      </c>
      <c r="B92" s="116" t="s">
        <v>300</v>
      </c>
      <c r="C92" s="116" t="s">
        <v>350</v>
      </c>
      <c r="D92" s="116" t="s">
        <v>347</v>
      </c>
      <c r="E92" s="116">
        <v>57</v>
      </c>
      <c r="F92" s="259" t="s">
        <v>420</v>
      </c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6"/>
      <c r="AT92" s="266"/>
    </row>
    <row r="93" spans="1:46" ht="12" customHeight="1" thickBot="1">
      <c r="A93" s="291" t="s">
        <v>535</v>
      </c>
      <c r="B93" s="294" t="s">
        <v>302</v>
      </c>
      <c r="C93" s="294" t="s">
        <v>352</v>
      </c>
      <c r="D93" s="294" t="s">
        <v>351</v>
      </c>
      <c r="E93" s="294">
        <v>48</v>
      </c>
      <c r="F93" s="259" t="s">
        <v>440</v>
      </c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</row>
    <row r="94" spans="1:46" ht="12" customHeight="1">
      <c r="A94" s="296" t="s">
        <v>536</v>
      </c>
      <c r="B94" s="295" t="s">
        <v>299</v>
      </c>
      <c r="C94" s="295" t="s">
        <v>271</v>
      </c>
      <c r="D94" s="295" t="s">
        <v>60</v>
      </c>
      <c r="E94" s="295">
        <v>127</v>
      </c>
      <c r="F94" s="259" t="s">
        <v>420</v>
      </c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</row>
    <row r="95" spans="1:46" ht="12" customHeight="1">
      <c r="A95" s="291" t="s">
        <v>537</v>
      </c>
      <c r="B95" s="116" t="s">
        <v>300</v>
      </c>
      <c r="C95" s="116" t="s">
        <v>352</v>
      </c>
      <c r="D95" s="116" t="s">
        <v>351</v>
      </c>
      <c r="E95" s="116">
        <v>71</v>
      </c>
      <c r="F95" s="259" t="s">
        <v>440</v>
      </c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  <c r="AT95" s="266"/>
    </row>
    <row r="96" spans="1:46" ht="12" customHeight="1" thickBot="1">
      <c r="A96" s="291" t="s">
        <v>538</v>
      </c>
      <c r="B96" s="294" t="s">
        <v>302</v>
      </c>
      <c r="C96" s="294" t="s">
        <v>345</v>
      </c>
      <c r="D96" s="294" t="s">
        <v>26</v>
      </c>
      <c r="E96" s="294">
        <v>46</v>
      </c>
      <c r="F96" s="259" t="s">
        <v>649</v>
      </c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</row>
    <row r="97" spans="1:46" ht="12" customHeight="1">
      <c r="A97" s="296" t="s">
        <v>539</v>
      </c>
      <c r="B97" s="295" t="s">
        <v>299</v>
      </c>
      <c r="C97" s="295" t="s">
        <v>270</v>
      </c>
      <c r="D97" s="295" t="s">
        <v>337</v>
      </c>
      <c r="E97" s="295">
        <v>84</v>
      </c>
      <c r="F97" s="259" t="s">
        <v>651</v>
      </c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</row>
    <row r="98" spans="1:46" ht="12" customHeight="1">
      <c r="A98" s="291" t="s">
        <v>540</v>
      </c>
      <c r="B98" s="116" t="s">
        <v>300</v>
      </c>
      <c r="C98" s="116" t="s">
        <v>411</v>
      </c>
      <c r="D98" s="116" t="s">
        <v>26</v>
      </c>
      <c r="E98" s="116">
        <v>62</v>
      </c>
      <c r="F98" s="259" t="s">
        <v>418</v>
      </c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6"/>
      <c r="AT98" s="266"/>
    </row>
    <row r="99" spans="1:46" ht="12" customHeight="1" thickBot="1">
      <c r="A99" s="291" t="s">
        <v>541</v>
      </c>
      <c r="B99" s="294" t="s">
        <v>302</v>
      </c>
      <c r="C99" s="294" t="s">
        <v>353</v>
      </c>
      <c r="D99" s="294" t="s">
        <v>22</v>
      </c>
      <c r="E99" s="294">
        <v>59</v>
      </c>
      <c r="F99" s="259" t="s">
        <v>422</v>
      </c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</row>
    <row r="100" spans="1:46" ht="12" customHeight="1">
      <c r="A100" s="296" t="s">
        <v>542</v>
      </c>
      <c r="B100" s="295" t="s">
        <v>299</v>
      </c>
      <c r="C100" s="295" t="s">
        <v>269</v>
      </c>
      <c r="D100" s="295" t="s">
        <v>25</v>
      </c>
      <c r="E100" s="295">
        <v>106</v>
      </c>
      <c r="F100" s="259" t="s">
        <v>438</v>
      </c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266"/>
      <c r="AS100" s="266"/>
      <c r="AT100" s="266"/>
    </row>
    <row r="101" spans="1:46" ht="12" customHeight="1">
      <c r="A101" s="291" t="s">
        <v>543</v>
      </c>
      <c r="B101" s="116" t="s">
        <v>300</v>
      </c>
      <c r="C101" s="116" t="s">
        <v>410</v>
      </c>
      <c r="D101" s="116" t="s">
        <v>354</v>
      </c>
      <c r="E101" s="116">
        <v>91</v>
      </c>
      <c r="F101" s="259" t="s">
        <v>422</v>
      </c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</row>
    <row r="102" spans="1:46" ht="12" customHeight="1" thickBot="1">
      <c r="A102" s="291" t="s">
        <v>544</v>
      </c>
      <c r="B102" s="294" t="s">
        <v>302</v>
      </c>
      <c r="C102" s="294" t="s">
        <v>353</v>
      </c>
      <c r="D102" s="294" t="s">
        <v>22</v>
      </c>
      <c r="E102" s="294">
        <v>61</v>
      </c>
      <c r="F102" s="259" t="s">
        <v>422</v>
      </c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</row>
    <row r="103" spans="1:46" ht="12" customHeight="1">
      <c r="A103" s="296" t="s">
        <v>545</v>
      </c>
      <c r="B103" s="295" t="s">
        <v>299</v>
      </c>
      <c r="C103" s="295" t="s">
        <v>355</v>
      </c>
      <c r="D103" s="295" t="s">
        <v>25</v>
      </c>
      <c r="E103" s="295">
        <v>129</v>
      </c>
      <c r="F103" s="259" t="s">
        <v>438</v>
      </c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</row>
    <row r="104" spans="1:46" ht="12" customHeight="1">
      <c r="A104" s="291" t="s">
        <v>546</v>
      </c>
      <c r="B104" s="116" t="s">
        <v>300</v>
      </c>
      <c r="C104" s="116" t="s">
        <v>269</v>
      </c>
      <c r="D104" s="116" t="s">
        <v>25</v>
      </c>
      <c r="E104" s="116">
        <v>88</v>
      </c>
      <c r="F104" s="259" t="s">
        <v>438</v>
      </c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</row>
    <row r="105" spans="1:46" ht="12" customHeight="1" thickBot="1">
      <c r="A105" s="291" t="s">
        <v>547</v>
      </c>
      <c r="B105" s="294" t="s">
        <v>302</v>
      </c>
      <c r="C105" s="294" t="s">
        <v>357</v>
      </c>
      <c r="D105" s="294" t="s">
        <v>25</v>
      </c>
      <c r="E105" s="294">
        <v>45</v>
      </c>
      <c r="F105" s="259" t="s">
        <v>438</v>
      </c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</row>
    <row r="106" spans="1:46" ht="12" customHeight="1">
      <c r="A106" s="296" t="s">
        <v>548</v>
      </c>
      <c r="B106" s="295" t="s">
        <v>299</v>
      </c>
      <c r="C106" s="295" t="s">
        <v>355</v>
      </c>
      <c r="D106" s="295" t="s">
        <v>25</v>
      </c>
      <c r="E106" s="295">
        <v>129</v>
      </c>
      <c r="F106" s="259" t="s">
        <v>438</v>
      </c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</row>
    <row r="107" spans="1:46" ht="12" customHeight="1">
      <c r="A107" s="291" t="s">
        <v>549</v>
      </c>
      <c r="B107" s="116" t="s">
        <v>300</v>
      </c>
      <c r="C107" s="116" t="s">
        <v>356</v>
      </c>
      <c r="D107" s="116" t="s">
        <v>25</v>
      </c>
      <c r="E107" s="116">
        <v>80</v>
      </c>
      <c r="F107" s="259" t="s">
        <v>652</v>
      </c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</row>
    <row r="108" spans="1:46" ht="12" customHeight="1" thickBot="1">
      <c r="A108" s="291" t="s">
        <v>550</v>
      </c>
      <c r="B108" s="294" t="s">
        <v>302</v>
      </c>
      <c r="C108" s="294" t="s">
        <v>357</v>
      </c>
      <c r="D108" s="294" t="s">
        <v>25</v>
      </c>
      <c r="E108" s="294">
        <v>43</v>
      </c>
      <c r="F108" s="259" t="s">
        <v>438</v>
      </c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</row>
    <row r="109" spans="1:46" ht="12" customHeight="1">
      <c r="A109" s="296" t="s">
        <v>551</v>
      </c>
      <c r="B109" s="295" t="s">
        <v>299</v>
      </c>
      <c r="C109" s="295" t="s">
        <v>358</v>
      </c>
      <c r="D109" s="295" t="s">
        <v>31</v>
      </c>
      <c r="E109" s="295">
        <v>137</v>
      </c>
      <c r="F109" s="259" t="s">
        <v>649</v>
      </c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</row>
    <row r="110" spans="1:46" ht="12" customHeight="1">
      <c r="A110" s="291" t="s">
        <v>552</v>
      </c>
      <c r="B110" s="116" t="s">
        <v>300</v>
      </c>
      <c r="C110" s="116" t="s">
        <v>359</v>
      </c>
      <c r="D110" s="116" t="s">
        <v>60</v>
      </c>
      <c r="E110" s="116">
        <v>84</v>
      </c>
      <c r="F110" s="259" t="s">
        <v>652</v>
      </c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</row>
    <row r="111" spans="1:46" ht="12" customHeight="1" thickBot="1">
      <c r="A111" s="293" t="s">
        <v>553</v>
      </c>
      <c r="B111" s="294" t="s">
        <v>302</v>
      </c>
      <c r="C111" s="294" t="s">
        <v>360</v>
      </c>
      <c r="D111" s="294" t="s">
        <v>31</v>
      </c>
      <c r="E111" s="294">
        <v>68</v>
      </c>
      <c r="F111" s="259" t="s">
        <v>649</v>
      </c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  <c r="AT111" s="266"/>
    </row>
    <row r="112" spans="1:46" ht="12" customHeight="1">
      <c r="A112" s="296" t="s">
        <v>564</v>
      </c>
      <c r="B112" s="295" t="s">
        <v>299</v>
      </c>
      <c r="C112" s="295" t="s">
        <v>361</v>
      </c>
      <c r="D112" s="295" t="s">
        <v>362</v>
      </c>
      <c r="E112" s="295">
        <v>141</v>
      </c>
      <c r="F112" s="259" t="s">
        <v>420</v>
      </c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  <c r="AT112" s="266"/>
    </row>
    <row r="113" spans="1:46" ht="12" customHeight="1">
      <c r="A113" s="291" t="s">
        <v>565</v>
      </c>
      <c r="B113" s="298" t="s">
        <v>300</v>
      </c>
      <c r="C113" s="116" t="s">
        <v>363</v>
      </c>
      <c r="D113" s="116" t="s">
        <v>140</v>
      </c>
      <c r="E113" s="116">
        <v>42</v>
      </c>
      <c r="F113" s="259" t="s">
        <v>665</v>
      </c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  <c r="AB113" s="266"/>
      <c r="AC113" s="266"/>
      <c r="AD113" s="266"/>
      <c r="AE113" s="266"/>
      <c r="AF113" s="266"/>
      <c r="AG113" s="266"/>
      <c r="AH113" s="266"/>
      <c r="AI113" s="266"/>
      <c r="AJ113" s="266"/>
      <c r="AK113" s="266"/>
      <c r="AL113" s="266"/>
      <c r="AM113" s="266"/>
      <c r="AN113" s="266"/>
      <c r="AO113" s="266"/>
      <c r="AP113" s="266"/>
      <c r="AQ113" s="266"/>
      <c r="AR113" s="266"/>
      <c r="AS113" s="266"/>
      <c r="AT113" s="266"/>
    </row>
    <row r="114" spans="1:46" ht="12" customHeight="1">
      <c r="A114" s="291" t="s">
        <v>566</v>
      </c>
      <c r="B114" s="298" t="s">
        <v>300</v>
      </c>
      <c r="C114" s="116" t="s">
        <v>364</v>
      </c>
      <c r="D114" s="116" t="s">
        <v>140</v>
      </c>
      <c r="E114" s="116">
        <v>42</v>
      </c>
      <c r="F114" s="259" t="s">
        <v>666</v>
      </c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6"/>
      <c r="AG114" s="266"/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  <c r="AT114" s="266"/>
    </row>
    <row r="115" spans="1:46" ht="12" customHeight="1" thickBot="1">
      <c r="A115" s="293" t="s">
        <v>567</v>
      </c>
      <c r="B115" s="298" t="s">
        <v>300</v>
      </c>
      <c r="C115" s="294" t="s">
        <v>358</v>
      </c>
      <c r="D115" s="294" t="s">
        <v>31</v>
      </c>
      <c r="E115" s="116">
        <v>42</v>
      </c>
      <c r="F115" s="259" t="s">
        <v>649</v>
      </c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266"/>
      <c r="AC115" s="266"/>
      <c r="AD115" s="266"/>
      <c r="AE115" s="266"/>
      <c r="AF115" s="266"/>
      <c r="AG115" s="266"/>
      <c r="AH115" s="266"/>
      <c r="AI115" s="266"/>
      <c r="AJ115" s="266"/>
      <c r="AK115" s="266"/>
      <c r="AL115" s="266"/>
      <c r="AM115" s="266"/>
      <c r="AN115" s="266"/>
      <c r="AO115" s="266"/>
      <c r="AP115" s="266"/>
      <c r="AQ115" s="266"/>
      <c r="AR115" s="266"/>
      <c r="AS115" s="266"/>
      <c r="AT115" s="266"/>
    </row>
    <row r="116" spans="1:46" ht="12" customHeight="1">
      <c r="A116" s="299" t="s">
        <v>571</v>
      </c>
      <c r="B116" s="295" t="s">
        <v>299</v>
      </c>
      <c r="C116" s="295" t="s">
        <v>355</v>
      </c>
      <c r="D116" s="295" t="s">
        <v>25</v>
      </c>
      <c r="E116" s="295">
        <v>98</v>
      </c>
      <c r="F116" s="259" t="s">
        <v>438</v>
      </c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6"/>
      <c r="AD116" s="266"/>
      <c r="AE116" s="266"/>
      <c r="AF116" s="266"/>
      <c r="AG116" s="266"/>
      <c r="AH116" s="266"/>
      <c r="AI116" s="266"/>
      <c r="AJ116" s="266"/>
      <c r="AK116" s="266"/>
      <c r="AL116" s="266"/>
      <c r="AM116" s="266"/>
      <c r="AN116" s="266"/>
      <c r="AO116" s="266"/>
      <c r="AP116" s="266"/>
      <c r="AQ116" s="266"/>
      <c r="AR116" s="266"/>
      <c r="AS116" s="266"/>
      <c r="AT116" s="266"/>
    </row>
    <row r="117" spans="1:46" ht="12" customHeight="1">
      <c r="A117" s="300" t="s">
        <v>572</v>
      </c>
      <c r="B117" s="116" t="s">
        <v>300</v>
      </c>
      <c r="C117" s="116" t="s">
        <v>266</v>
      </c>
      <c r="D117" s="116" t="s">
        <v>26</v>
      </c>
      <c r="E117" s="116">
        <v>80</v>
      </c>
      <c r="F117" s="259" t="s">
        <v>660</v>
      </c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6"/>
      <c r="AD117" s="266"/>
      <c r="AE117" s="266"/>
      <c r="AF117" s="266"/>
      <c r="AG117" s="266"/>
      <c r="AH117" s="266"/>
      <c r="AI117" s="266"/>
      <c r="AJ117" s="266"/>
      <c r="AK117" s="266"/>
      <c r="AL117" s="266"/>
      <c r="AM117" s="266"/>
      <c r="AN117" s="266"/>
      <c r="AO117" s="266"/>
      <c r="AP117" s="266"/>
      <c r="AQ117" s="266"/>
      <c r="AR117" s="266"/>
      <c r="AS117" s="266"/>
      <c r="AT117" s="266"/>
    </row>
    <row r="118" spans="1:46" ht="12" customHeight="1" thickBot="1">
      <c r="A118" s="301" t="s">
        <v>573</v>
      </c>
      <c r="B118" s="294" t="s">
        <v>302</v>
      </c>
      <c r="C118" s="294" t="s">
        <v>365</v>
      </c>
      <c r="D118" s="294" t="s">
        <v>280</v>
      </c>
      <c r="E118" s="294">
        <v>53</v>
      </c>
      <c r="F118" s="259" t="s">
        <v>438</v>
      </c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266"/>
      <c r="AI118" s="266"/>
      <c r="AJ118" s="266"/>
      <c r="AK118" s="266"/>
      <c r="AL118" s="266"/>
      <c r="AM118" s="266"/>
      <c r="AN118" s="266"/>
      <c r="AO118" s="266"/>
      <c r="AP118" s="266"/>
      <c r="AQ118" s="266"/>
      <c r="AR118" s="266"/>
      <c r="AS118" s="266"/>
      <c r="AT118" s="266"/>
    </row>
    <row r="119" spans="1:46" ht="12" customHeight="1">
      <c r="A119" s="299" t="s">
        <v>574</v>
      </c>
      <c r="B119" s="295" t="s">
        <v>299</v>
      </c>
      <c r="C119" s="295" t="s">
        <v>267</v>
      </c>
      <c r="D119" s="295" t="s">
        <v>60</v>
      </c>
      <c r="E119" s="295">
        <v>142</v>
      </c>
      <c r="F119" s="259" t="s">
        <v>652</v>
      </c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  <c r="AD119" s="266"/>
      <c r="AE119" s="266"/>
      <c r="AF119" s="266"/>
      <c r="AG119" s="266"/>
      <c r="AH119" s="266"/>
      <c r="AI119" s="266"/>
      <c r="AJ119" s="266"/>
      <c r="AK119" s="266"/>
      <c r="AL119" s="266"/>
      <c r="AM119" s="266"/>
      <c r="AN119" s="266"/>
      <c r="AO119" s="266"/>
      <c r="AP119" s="266"/>
      <c r="AQ119" s="266"/>
      <c r="AR119" s="266"/>
      <c r="AS119" s="266"/>
      <c r="AT119" s="266"/>
    </row>
    <row r="120" spans="1:46" ht="12" customHeight="1">
      <c r="A120" s="300" t="s">
        <v>575</v>
      </c>
      <c r="B120" s="116" t="s">
        <v>300</v>
      </c>
      <c r="C120" s="116" t="s">
        <v>365</v>
      </c>
      <c r="D120" s="116" t="s">
        <v>31</v>
      </c>
      <c r="E120" s="116">
        <v>83</v>
      </c>
      <c r="F120" s="259" t="s">
        <v>438</v>
      </c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  <c r="X120" s="266"/>
      <c r="Y120" s="266"/>
      <c r="Z120" s="266"/>
      <c r="AA120" s="266"/>
      <c r="AB120" s="266"/>
      <c r="AC120" s="266"/>
      <c r="AD120" s="266"/>
      <c r="AE120" s="266"/>
      <c r="AF120" s="266"/>
      <c r="AG120" s="266"/>
      <c r="AH120" s="266"/>
      <c r="AI120" s="266"/>
      <c r="AJ120" s="266"/>
      <c r="AK120" s="266"/>
      <c r="AL120" s="266"/>
      <c r="AM120" s="266"/>
      <c r="AN120" s="266"/>
      <c r="AO120" s="266"/>
      <c r="AP120" s="266"/>
      <c r="AQ120" s="266"/>
      <c r="AR120" s="266"/>
      <c r="AS120" s="266"/>
      <c r="AT120" s="266"/>
    </row>
    <row r="121" spans="1:46" ht="12" customHeight="1" thickBot="1">
      <c r="A121" s="301" t="s">
        <v>576</v>
      </c>
      <c r="B121" s="294" t="s">
        <v>302</v>
      </c>
      <c r="C121" s="294" t="s">
        <v>366</v>
      </c>
      <c r="D121" s="294" t="s">
        <v>306</v>
      </c>
      <c r="E121" s="294">
        <v>34</v>
      </c>
      <c r="F121" s="259" t="s">
        <v>420</v>
      </c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266"/>
      <c r="AI121" s="266"/>
      <c r="AJ121" s="266"/>
      <c r="AK121" s="266"/>
      <c r="AL121" s="266"/>
      <c r="AM121" s="266"/>
      <c r="AN121" s="266"/>
      <c r="AO121" s="266"/>
      <c r="AP121" s="266"/>
      <c r="AQ121" s="266"/>
      <c r="AR121" s="266"/>
      <c r="AS121" s="266"/>
      <c r="AT121" s="266"/>
    </row>
    <row r="122" spans="1:46" ht="12" customHeight="1">
      <c r="A122" s="299" t="s">
        <v>577</v>
      </c>
      <c r="B122" s="295" t="s">
        <v>299</v>
      </c>
      <c r="C122" s="295" t="s">
        <v>266</v>
      </c>
      <c r="D122" s="295" t="s">
        <v>26</v>
      </c>
      <c r="E122" s="295">
        <v>210</v>
      </c>
      <c r="F122" s="259" t="s">
        <v>660</v>
      </c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  <c r="AD122" s="266"/>
      <c r="AE122" s="266"/>
      <c r="AF122" s="266"/>
      <c r="AG122" s="266"/>
      <c r="AH122" s="266"/>
      <c r="AI122" s="266"/>
      <c r="AJ122" s="266"/>
      <c r="AK122" s="266"/>
      <c r="AL122" s="266"/>
      <c r="AM122" s="266"/>
      <c r="AN122" s="266"/>
      <c r="AO122" s="266"/>
      <c r="AP122" s="266"/>
      <c r="AQ122" s="266"/>
      <c r="AR122" s="266"/>
      <c r="AS122" s="266"/>
      <c r="AT122" s="266"/>
    </row>
    <row r="123" spans="1:46" ht="12" customHeight="1">
      <c r="A123" s="300" t="s">
        <v>578</v>
      </c>
      <c r="B123" s="116" t="s">
        <v>300</v>
      </c>
      <c r="C123" s="116" t="s">
        <v>267</v>
      </c>
      <c r="D123" s="116" t="s">
        <v>60</v>
      </c>
      <c r="E123" s="116">
        <v>136</v>
      </c>
      <c r="F123" s="259" t="s">
        <v>652</v>
      </c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  <c r="AD123" s="266"/>
      <c r="AE123" s="266"/>
      <c r="AF123" s="266"/>
      <c r="AG123" s="266"/>
      <c r="AH123" s="266"/>
      <c r="AI123" s="266"/>
      <c r="AJ123" s="266"/>
      <c r="AK123" s="266"/>
      <c r="AL123" s="266"/>
      <c r="AM123" s="266"/>
      <c r="AN123" s="266"/>
      <c r="AO123" s="266"/>
      <c r="AP123" s="266"/>
      <c r="AQ123" s="266"/>
      <c r="AR123" s="266"/>
      <c r="AS123" s="266"/>
      <c r="AT123" s="266"/>
    </row>
    <row r="124" spans="1:46" ht="12" customHeight="1" thickBot="1">
      <c r="A124" s="301" t="s">
        <v>579</v>
      </c>
      <c r="B124" s="294" t="s">
        <v>302</v>
      </c>
      <c r="C124" s="294" t="s">
        <v>367</v>
      </c>
      <c r="D124" s="294" t="s">
        <v>25</v>
      </c>
      <c r="E124" s="294">
        <v>109</v>
      </c>
      <c r="F124" s="259" t="s">
        <v>652</v>
      </c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  <c r="AD124" s="266"/>
      <c r="AE124" s="266"/>
      <c r="AF124" s="266"/>
      <c r="AG124" s="266"/>
      <c r="AH124" s="266"/>
      <c r="AI124" s="266"/>
      <c r="AJ124" s="266"/>
      <c r="AK124" s="266"/>
      <c r="AL124" s="266"/>
      <c r="AM124" s="266"/>
      <c r="AN124" s="266"/>
      <c r="AO124" s="266"/>
      <c r="AP124" s="266"/>
      <c r="AQ124" s="266"/>
      <c r="AR124" s="266"/>
      <c r="AS124" s="266"/>
      <c r="AT124" s="266"/>
    </row>
    <row r="125" spans="1:46" ht="12" customHeight="1">
      <c r="A125" s="299" t="s">
        <v>580</v>
      </c>
      <c r="B125" s="295" t="s">
        <v>299</v>
      </c>
      <c r="C125" s="295" t="s">
        <v>265</v>
      </c>
      <c r="D125" s="295" t="s">
        <v>25</v>
      </c>
      <c r="E125" s="295">
        <v>144</v>
      </c>
      <c r="F125" s="259" t="s">
        <v>420</v>
      </c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6"/>
      <c r="AK125" s="266"/>
      <c r="AL125" s="266"/>
      <c r="AM125" s="266"/>
      <c r="AN125" s="266"/>
      <c r="AO125" s="266"/>
      <c r="AP125" s="266"/>
      <c r="AQ125" s="266"/>
      <c r="AR125" s="266"/>
      <c r="AS125" s="266"/>
      <c r="AT125" s="266"/>
    </row>
    <row r="126" spans="1:46" ht="12" customHeight="1">
      <c r="A126" s="300" t="s">
        <v>581</v>
      </c>
      <c r="B126" s="116" t="s">
        <v>300</v>
      </c>
      <c r="C126" s="116" t="s">
        <v>409</v>
      </c>
      <c r="D126" s="116" t="s">
        <v>58</v>
      </c>
      <c r="E126" s="116">
        <v>108</v>
      </c>
      <c r="F126" s="259" t="s">
        <v>649</v>
      </c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66"/>
      <c r="U126" s="266"/>
      <c r="V126" s="266"/>
      <c r="W126" s="266"/>
      <c r="X126" s="266"/>
      <c r="Y126" s="266"/>
      <c r="Z126" s="266"/>
      <c r="AA126" s="266"/>
      <c r="AB126" s="266"/>
      <c r="AC126" s="266"/>
      <c r="AD126" s="266"/>
      <c r="AE126" s="266"/>
      <c r="AF126" s="266"/>
      <c r="AG126" s="266"/>
      <c r="AH126" s="266"/>
      <c r="AI126" s="266"/>
      <c r="AJ126" s="266"/>
      <c r="AK126" s="266"/>
      <c r="AL126" s="266"/>
      <c r="AM126" s="266"/>
      <c r="AN126" s="266"/>
      <c r="AO126" s="266"/>
      <c r="AP126" s="266"/>
      <c r="AQ126" s="266"/>
      <c r="AR126" s="266"/>
      <c r="AS126" s="266"/>
      <c r="AT126" s="266"/>
    </row>
    <row r="127" spans="1:46" ht="12" customHeight="1" thickBot="1">
      <c r="A127" s="301" t="s">
        <v>582</v>
      </c>
      <c r="B127" s="294" t="s">
        <v>302</v>
      </c>
      <c r="C127" s="294" t="s">
        <v>368</v>
      </c>
      <c r="D127" s="294" t="s">
        <v>280</v>
      </c>
      <c r="E127" s="294">
        <v>67</v>
      </c>
      <c r="F127" s="259" t="s">
        <v>667</v>
      </c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266"/>
      <c r="AD127" s="266"/>
      <c r="AE127" s="266"/>
      <c r="AF127" s="266"/>
      <c r="AG127" s="266"/>
      <c r="AH127" s="266"/>
      <c r="AI127" s="266"/>
      <c r="AJ127" s="266"/>
      <c r="AK127" s="266"/>
      <c r="AL127" s="266"/>
      <c r="AM127" s="266"/>
      <c r="AN127" s="266"/>
      <c r="AO127" s="266"/>
      <c r="AP127" s="266"/>
      <c r="AQ127" s="266"/>
      <c r="AR127" s="266"/>
      <c r="AS127" s="266"/>
      <c r="AT127" s="266"/>
    </row>
    <row r="128" spans="1:46" ht="12" customHeight="1">
      <c r="A128" s="299" t="s">
        <v>583</v>
      </c>
      <c r="B128" s="295" t="s">
        <v>299</v>
      </c>
      <c r="C128" s="295" t="s">
        <v>264</v>
      </c>
      <c r="D128" s="295" t="s">
        <v>67</v>
      </c>
      <c r="E128" s="295">
        <v>144</v>
      </c>
      <c r="F128" s="259" t="s">
        <v>649</v>
      </c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6"/>
      <c r="T128" s="266"/>
      <c r="U128" s="266"/>
      <c r="V128" s="266"/>
      <c r="W128" s="266"/>
      <c r="X128" s="266"/>
      <c r="Y128" s="266"/>
      <c r="Z128" s="266"/>
      <c r="AA128" s="266"/>
      <c r="AB128" s="266"/>
      <c r="AC128" s="266"/>
      <c r="AD128" s="266"/>
      <c r="AE128" s="266"/>
      <c r="AF128" s="266"/>
      <c r="AG128" s="266"/>
      <c r="AH128" s="266"/>
      <c r="AI128" s="266"/>
      <c r="AJ128" s="266"/>
      <c r="AK128" s="266"/>
      <c r="AL128" s="266"/>
      <c r="AM128" s="266"/>
      <c r="AN128" s="266"/>
      <c r="AO128" s="266"/>
      <c r="AP128" s="266"/>
      <c r="AQ128" s="266"/>
      <c r="AR128" s="266"/>
      <c r="AS128" s="266"/>
      <c r="AT128" s="266"/>
    </row>
    <row r="129" spans="1:46" ht="12" customHeight="1">
      <c r="A129" s="300" t="s">
        <v>584</v>
      </c>
      <c r="B129" s="116" t="s">
        <v>300</v>
      </c>
      <c r="C129" s="116" t="s">
        <v>169</v>
      </c>
      <c r="D129" s="116" t="s">
        <v>26</v>
      </c>
      <c r="E129" s="116">
        <v>143</v>
      </c>
      <c r="F129" s="259" t="s">
        <v>655</v>
      </c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66"/>
      <c r="U129" s="266"/>
      <c r="V129" s="266"/>
      <c r="W129" s="266"/>
      <c r="X129" s="266"/>
      <c r="Y129" s="266"/>
      <c r="Z129" s="266"/>
      <c r="AA129" s="266"/>
      <c r="AB129" s="266"/>
      <c r="AC129" s="266"/>
      <c r="AD129" s="266"/>
      <c r="AE129" s="266"/>
      <c r="AF129" s="266"/>
      <c r="AG129" s="266"/>
      <c r="AH129" s="266"/>
      <c r="AI129" s="266"/>
      <c r="AJ129" s="266"/>
      <c r="AK129" s="266"/>
      <c r="AL129" s="266"/>
      <c r="AM129" s="266"/>
      <c r="AN129" s="266"/>
      <c r="AO129" s="266"/>
      <c r="AP129" s="266"/>
      <c r="AQ129" s="266"/>
      <c r="AR129" s="266"/>
      <c r="AS129" s="266"/>
      <c r="AT129" s="266"/>
    </row>
    <row r="130" spans="1:46" ht="12" customHeight="1" thickBot="1">
      <c r="A130" s="301" t="s">
        <v>725</v>
      </c>
      <c r="B130" s="294" t="s">
        <v>302</v>
      </c>
      <c r="C130" s="294" t="s">
        <v>369</v>
      </c>
      <c r="D130" s="294" t="s">
        <v>370</v>
      </c>
      <c r="E130" s="294">
        <v>107</v>
      </c>
      <c r="F130" s="259" t="s">
        <v>418</v>
      </c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6"/>
      <c r="AD130" s="266"/>
      <c r="AE130" s="266"/>
      <c r="AF130" s="266"/>
      <c r="AG130" s="266"/>
      <c r="AH130" s="266"/>
      <c r="AI130" s="266"/>
      <c r="AJ130" s="266"/>
      <c r="AK130" s="266"/>
      <c r="AL130" s="266"/>
      <c r="AM130" s="266"/>
      <c r="AN130" s="266"/>
      <c r="AO130" s="266"/>
      <c r="AP130" s="266"/>
      <c r="AQ130" s="266"/>
      <c r="AR130" s="266"/>
      <c r="AS130" s="266"/>
      <c r="AT130" s="266"/>
    </row>
    <row r="131" spans="1:46" ht="12" customHeight="1">
      <c r="A131" s="299" t="s">
        <v>585</v>
      </c>
      <c r="B131" s="295" t="s">
        <v>299</v>
      </c>
      <c r="C131" s="295" t="s">
        <v>169</v>
      </c>
      <c r="D131" s="295" t="s">
        <v>31</v>
      </c>
      <c r="E131" s="295">
        <v>222</v>
      </c>
      <c r="F131" s="259" t="s">
        <v>655</v>
      </c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X131" s="266"/>
      <c r="Y131" s="266"/>
      <c r="Z131" s="266"/>
      <c r="AA131" s="266"/>
      <c r="AB131" s="266"/>
      <c r="AC131" s="266"/>
      <c r="AD131" s="266"/>
      <c r="AE131" s="266"/>
      <c r="AF131" s="266"/>
      <c r="AG131" s="266"/>
      <c r="AH131" s="266"/>
      <c r="AI131" s="266"/>
      <c r="AJ131" s="266"/>
      <c r="AK131" s="266"/>
      <c r="AL131" s="266"/>
      <c r="AM131" s="266"/>
      <c r="AN131" s="266"/>
      <c r="AO131" s="266"/>
      <c r="AP131" s="266"/>
      <c r="AQ131" s="266"/>
      <c r="AR131" s="266"/>
      <c r="AS131" s="266"/>
      <c r="AT131" s="266"/>
    </row>
    <row r="132" spans="1:46" ht="12" customHeight="1">
      <c r="A132" s="300" t="s">
        <v>586</v>
      </c>
      <c r="B132" s="116" t="s">
        <v>300</v>
      </c>
      <c r="C132" s="116" t="s">
        <v>371</v>
      </c>
      <c r="D132" s="116" t="s">
        <v>22</v>
      </c>
      <c r="E132" s="116">
        <v>68</v>
      </c>
      <c r="F132" s="259" t="s">
        <v>665</v>
      </c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  <c r="AB132" s="266"/>
      <c r="AC132" s="266"/>
      <c r="AD132" s="266"/>
      <c r="AE132" s="266"/>
      <c r="AF132" s="266"/>
      <c r="AG132" s="266"/>
      <c r="AH132" s="266"/>
      <c r="AI132" s="266"/>
      <c r="AJ132" s="266"/>
      <c r="AK132" s="266"/>
      <c r="AL132" s="266"/>
      <c r="AM132" s="266"/>
      <c r="AN132" s="266"/>
      <c r="AO132" s="266"/>
      <c r="AP132" s="266"/>
      <c r="AQ132" s="266"/>
      <c r="AR132" s="266"/>
      <c r="AS132" s="266"/>
      <c r="AT132" s="266"/>
    </row>
    <row r="133" spans="1:46" ht="12" customHeight="1" thickBot="1">
      <c r="A133" s="301" t="s">
        <v>587</v>
      </c>
      <c r="B133" s="294" t="s">
        <v>302</v>
      </c>
      <c r="C133" s="294" t="s">
        <v>263</v>
      </c>
      <c r="D133" s="294" t="s">
        <v>60</v>
      </c>
      <c r="E133" s="294">
        <v>63</v>
      </c>
      <c r="F133" s="259" t="s">
        <v>420</v>
      </c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266"/>
      <c r="AL133" s="266"/>
      <c r="AM133" s="266"/>
      <c r="AN133" s="266"/>
      <c r="AO133" s="266"/>
      <c r="AP133" s="266"/>
      <c r="AQ133" s="266"/>
      <c r="AR133" s="266"/>
      <c r="AS133" s="266"/>
      <c r="AT133" s="266"/>
    </row>
    <row r="134" spans="1:55" ht="12" customHeight="1">
      <c r="A134" s="299" t="s">
        <v>588</v>
      </c>
      <c r="B134" s="295" t="s">
        <v>299</v>
      </c>
      <c r="C134" s="295" t="s">
        <v>263</v>
      </c>
      <c r="D134" s="295" t="s">
        <v>60</v>
      </c>
      <c r="E134" s="295">
        <v>244</v>
      </c>
      <c r="F134" s="259" t="s">
        <v>420</v>
      </c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266"/>
      <c r="AB134" s="266"/>
      <c r="AC134" s="266"/>
      <c r="AD134" s="266"/>
      <c r="AE134" s="266"/>
      <c r="AF134" s="266"/>
      <c r="AG134" s="266"/>
      <c r="AH134" s="266"/>
      <c r="AI134" s="266"/>
      <c r="AJ134" s="266"/>
      <c r="AK134" s="266"/>
      <c r="AL134" s="266"/>
      <c r="AM134" s="266"/>
      <c r="AN134" s="266"/>
      <c r="AO134" s="266"/>
      <c r="AP134" s="266"/>
      <c r="AQ134" s="266"/>
      <c r="AR134" s="266"/>
      <c r="AS134" s="266"/>
      <c r="AT134" s="266"/>
      <c r="AU134" s="266"/>
      <c r="AV134" s="266"/>
      <c r="AW134" s="266"/>
      <c r="AX134" s="266"/>
      <c r="AY134" s="266"/>
      <c r="AZ134" s="266"/>
      <c r="BA134" s="266"/>
      <c r="BB134" s="266"/>
      <c r="BC134" s="266"/>
    </row>
    <row r="135" spans="1:55" ht="12" customHeight="1">
      <c r="A135" s="300" t="s">
        <v>589</v>
      </c>
      <c r="B135" s="116" t="s">
        <v>300</v>
      </c>
      <c r="C135" s="116" t="s">
        <v>372</v>
      </c>
      <c r="D135" s="116" t="s">
        <v>22</v>
      </c>
      <c r="E135" s="116">
        <v>68</v>
      </c>
      <c r="F135" s="259" t="s">
        <v>668</v>
      </c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  <c r="AD135" s="266"/>
      <c r="AE135" s="266"/>
      <c r="AF135" s="266"/>
      <c r="AG135" s="266"/>
      <c r="AH135" s="266"/>
      <c r="AI135" s="266"/>
      <c r="AJ135" s="266"/>
      <c r="AK135" s="266"/>
      <c r="AL135" s="266"/>
      <c r="AM135" s="266"/>
      <c r="AN135" s="266"/>
      <c r="AO135" s="266"/>
      <c r="AP135" s="266"/>
      <c r="AQ135" s="266"/>
      <c r="AR135" s="266"/>
      <c r="AS135" s="266"/>
      <c r="AT135" s="266"/>
      <c r="AU135" s="266"/>
      <c r="AV135" s="266"/>
      <c r="AW135" s="266"/>
      <c r="AX135" s="266"/>
      <c r="AY135" s="266"/>
      <c r="AZ135" s="266"/>
      <c r="BA135" s="266"/>
      <c r="BB135" s="266"/>
      <c r="BC135" s="266"/>
    </row>
    <row r="136" spans="1:55" ht="12" customHeight="1" thickBot="1">
      <c r="A136" s="301" t="s">
        <v>590</v>
      </c>
      <c r="B136" s="294" t="s">
        <v>302</v>
      </c>
      <c r="C136" s="294" t="s">
        <v>169</v>
      </c>
      <c r="D136" s="294" t="s">
        <v>31</v>
      </c>
      <c r="E136" s="294">
        <v>66</v>
      </c>
      <c r="F136" s="259" t="s">
        <v>655</v>
      </c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  <c r="AD136" s="266"/>
      <c r="AE136" s="266"/>
      <c r="AF136" s="266"/>
      <c r="AG136" s="266"/>
      <c r="AH136" s="266"/>
      <c r="AI136" s="266"/>
      <c r="AJ136" s="266"/>
      <c r="AK136" s="266"/>
      <c r="AL136" s="266"/>
      <c r="AM136" s="266"/>
      <c r="AN136" s="266"/>
      <c r="AO136" s="266"/>
      <c r="AP136" s="266"/>
      <c r="AQ136" s="266"/>
      <c r="AR136" s="266"/>
      <c r="AS136" s="266"/>
      <c r="AT136" s="266"/>
      <c r="AU136" s="266"/>
      <c r="AV136" s="266"/>
      <c r="AW136" s="266"/>
      <c r="AX136" s="266"/>
      <c r="AY136" s="266"/>
      <c r="AZ136" s="266"/>
      <c r="BA136" s="266"/>
      <c r="BB136" s="266"/>
      <c r="BC136" s="266"/>
    </row>
    <row r="137" spans="1:55" ht="12" customHeight="1">
      <c r="A137" s="299" t="s">
        <v>591</v>
      </c>
      <c r="B137" s="295" t="s">
        <v>299</v>
      </c>
      <c r="C137" s="295" t="s">
        <v>262</v>
      </c>
      <c r="D137" s="295" t="s">
        <v>26</v>
      </c>
      <c r="E137" s="295">
        <v>219</v>
      </c>
      <c r="F137" s="259" t="s">
        <v>655</v>
      </c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6"/>
      <c r="AD137" s="266"/>
      <c r="AE137" s="266"/>
      <c r="AF137" s="266"/>
      <c r="AG137" s="266"/>
      <c r="AH137" s="266"/>
      <c r="AI137" s="266"/>
      <c r="AJ137" s="266"/>
      <c r="AK137" s="266"/>
      <c r="AL137" s="266"/>
      <c r="AM137" s="266"/>
      <c r="AN137" s="266"/>
      <c r="AO137" s="266"/>
      <c r="AP137" s="266"/>
      <c r="AQ137" s="266"/>
      <c r="AR137" s="266"/>
      <c r="AS137" s="266"/>
      <c r="AT137" s="266"/>
      <c r="AU137" s="266"/>
      <c r="AV137" s="266"/>
      <c r="AW137" s="266"/>
      <c r="AX137" s="266"/>
      <c r="AY137" s="266"/>
      <c r="AZ137" s="266"/>
      <c r="BA137" s="266"/>
      <c r="BB137" s="266"/>
      <c r="BC137" s="266"/>
    </row>
    <row r="138" spans="1:55" ht="12" customHeight="1">
      <c r="A138" s="300" t="s">
        <v>592</v>
      </c>
      <c r="B138" s="116" t="s">
        <v>300</v>
      </c>
      <c r="C138" s="116" t="s">
        <v>373</v>
      </c>
      <c r="D138" s="116" t="s">
        <v>306</v>
      </c>
      <c r="E138" s="116">
        <v>154</v>
      </c>
      <c r="F138" s="259" t="s">
        <v>418</v>
      </c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6"/>
      <c r="AD138" s="266"/>
      <c r="AE138" s="266"/>
      <c r="AF138" s="266"/>
      <c r="AG138" s="266"/>
      <c r="AH138" s="266"/>
      <c r="AI138" s="266"/>
      <c r="AJ138" s="266"/>
      <c r="AK138" s="266"/>
      <c r="AL138" s="266"/>
      <c r="AM138" s="266"/>
      <c r="AN138" s="266"/>
      <c r="AO138" s="266"/>
      <c r="AP138" s="266"/>
      <c r="AQ138" s="266"/>
      <c r="AR138" s="266"/>
      <c r="AS138" s="266"/>
      <c r="AT138" s="266"/>
      <c r="AU138" s="266"/>
      <c r="AV138" s="266"/>
      <c r="AW138" s="266"/>
      <c r="AX138" s="266"/>
      <c r="AY138" s="266"/>
      <c r="AZ138" s="266"/>
      <c r="BA138" s="266"/>
      <c r="BB138" s="266"/>
      <c r="BC138" s="266"/>
    </row>
    <row r="139" spans="1:55" ht="12" customHeight="1" thickBot="1">
      <c r="A139" s="301" t="s">
        <v>593</v>
      </c>
      <c r="B139" s="294" t="s">
        <v>302</v>
      </c>
      <c r="C139" s="294" t="s">
        <v>258</v>
      </c>
      <c r="D139" s="294" t="s">
        <v>25</v>
      </c>
      <c r="E139" s="294">
        <v>64</v>
      </c>
      <c r="F139" s="259" t="s">
        <v>656</v>
      </c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6"/>
      <c r="AW139" s="266"/>
      <c r="AX139" s="266"/>
      <c r="AY139" s="266"/>
      <c r="AZ139" s="266"/>
      <c r="BA139" s="266"/>
      <c r="BB139" s="266"/>
      <c r="BC139" s="266"/>
    </row>
    <row r="140" spans="1:55" ht="12" customHeight="1">
      <c r="A140" s="299" t="s">
        <v>594</v>
      </c>
      <c r="B140" s="295" t="s">
        <v>299</v>
      </c>
      <c r="C140" s="295" t="s">
        <v>408</v>
      </c>
      <c r="D140" s="295" t="s">
        <v>22</v>
      </c>
      <c r="E140" s="295">
        <v>197</v>
      </c>
      <c r="F140" s="259" t="s">
        <v>429</v>
      </c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66"/>
      <c r="AE140" s="266"/>
      <c r="AF140" s="266"/>
      <c r="AG140" s="266"/>
      <c r="AH140" s="266"/>
      <c r="AI140" s="266"/>
      <c r="AJ140" s="266"/>
      <c r="AK140" s="266"/>
      <c r="AL140" s="266"/>
      <c r="AM140" s="266"/>
      <c r="AN140" s="266"/>
      <c r="AO140" s="266"/>
      <c r="AP140" s="266"/>
      <c r="AQ140" s="266"/>
      <c r="AR140" s="266"/>
      <c r="AS140" s="266"/>
      <c r="AT140" s="266"/>
      <c r="AU140" s="266"/>
      <c r="AV140" s="266"/>
      <c r="AW140" s="266"/>
      <c r="AX140" s="266"/>
      <c r="AY140" s="266"/>
      <c r="AZ140" s="266"/>
      <c r="BA140" s="266"/>
      <c r="BB140" s="266"/>
      <c r="BC140" s="266"/>
    </row>
    <row r="141" spans="1:55" ht="12" customHeight="1">
      <c r="A141" s="300" t="s">
        <v>595</v>
      </c>
      <c r="B141" s="116" t="s">
        <v>300</v>
      </c>
      <c r="C141" s="116" t="s">
        <v>263</v>
      </c>
      <c r="D141" s="116" t="s">
        <v>60</v>
      </c>
      <c r="E141" s="116">
        <v>181</v>
      </c>
      <c r="F141" s="259" t="s">
        <v>420</v>
      </c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6"/>
      <c r="AV141" s="266"/>
      <c r="AW141" s="266"/>
      <c r="AX141" s="266"/>
      <c r="AY141" s="266"/>
      <c r="AZ141" s="266"/>
      <c r="BA141" s="266"/>
      <c r="BB141" s="266"/>
      <c r="BC141" s="266"/>
    </row>
    <row r="142" spans="1:55" ht="12" customHeight="1" thickBot="1">
      <c r="A142" s="301" t="s">
        <v>596</v>
      </c>
      <c r="B142" s="294" t="s">
        <v>302</v>
      </c>
      <c r="C142" s="294" t="s">
        <v>258</v>
      </c>
      <c r="D142" s="294" t="s">
        <v>25</v>
      </c>
      <c r="E142" s="294">
        <v>85</v>
      </c>
      <c r="F142" s="259" t="s">
        <v>656</v>
      </c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66"/>
      <c r="AE142" s="266"/>
      <c r="AF142" s="266"/>
      <c r="AG142" s="266"/>
      <c r="AH142" s="266"/>
      <c r="AI142" s="266"/>
      <c r="AJ142" s="266"/>
      <c r="AK142" s="266"/>
      <c r="AL142" s="266"/>
      <c r="AM142" s="266"/>
      <c r="AN142" s="266"/>
      <c r="AO142" s="266"/>
      <c r="AP142" s="266"/>
      <c r="AQ142" s="266"/>
      <c r="AR142" s="266"/>
      <c r="AS142" s="266"/>
      <c r="AT142" s="266"/>
      <c r="AU142" s="266"/>
      <c r="AV142" s="266"/>
      <c r="AW142" s="266"/>
      <c r="AX142" s="266"/>
      <c r="AY142" s="266"/>
      <c r="AZ142" s="266"/>
      <c r="BA142" s="266"/>
      <c r="BB142" s="266"/>
      <c r="BC142" s="266"/>
    </row>
    <row r="143" spans="1:55" ht="12" customHeight="1">
      <c r="A143" s="299" t="s">
        <v>597</v>
      </c>
      <c r="B143" s="295" t="s">
        <v>299</v>
      </c>
      <c r="C143" s="295" t="s">
        <v>260</v>
      </c>
      <c r="D143" s="295" t="s">
        <v>16</v>
      </c>
      <c r="E143" s="295">
        <v>176</v>
      </c>
      <c r="F143" s="259" t="s">
        <v>418</v>
      </c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X143" s="266"/>
      <c r="Y143" s="266"/>
      <c r="Z143" s="266"/>
      <c r="AA143" s="266"/>
      <c r="AB143" s="266"/>
      <c r="AC143" s="266"/>
      <c r="AD143" s="266"/>
      <c r="AE143" s="266"/>
      <c r="AF143" s="266"/>
      <c r="AG143" s="266"/>
      <c r="AH143" s="266"/>
      <c r="AI143" s="266"/>
      <c r="AJ143" s="266"/>
      <c r="AK143" s="266"/>
      <c r="AL143" s="266"/>
      <c r="AM143" s="266"/>
      <c r="AN143" s="266"/>
      <c r="AO143" s="266"/>
      <c r="AP143" s="266"/>
      <c r="AQ143" s="266"/>
      <c r="AR143" s="266"/>
      <c r="AS143" s="266"/>
      <c r="AT143" s="266"/>
      <c r="AU143" s="266"/>
      <c r="AV143" s="266"/>
      <c r="AW143" s="266"/>
      <c r="AX143" s="266"/>
      <c r="AY143" s="266"/>
      <c r="AZ143" s="266"/>
      <c r="BA143" s="266"/>
      <c r="BB143" s="266"/>
      <c r="BC143" s="266"/>
    </row>
    <row r="144" spans="1:55" ht="12" customHeight="1">
      <c r="A144" s="300" t="s">
        <v>598</v>
      </c>
      <c r="B144" s="116" t="s">
        <v>300</v>
      </c>
      <c r="C144" s="116" t="s">
        <v>374</v>
      </c>
      <c r="D144" s="116" t="s">
        <v>22</v>
      </c>
      <c r="E144" s="116">
        <v>140</v>
      </c>
      <c r="F144" s="259" t="s">
        <v>422</v>
      </c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6"/>
      <c r="AD144" s="266"/>
      <c r="AE144" s="266"/>
      <c r="AF144" s="266"/>
      <c r="AG144" s="266"/>
      <c r="AH144" s="266"/>
      <c r="AI144" s="266"/>
      <c r="AJ144" s="266"/>
      <c r="AK144" s="266"/>
      <c r="AL144" s="266"/>
      <c r="AM144" s="266"/>
      <c r="AN144" s="266"/>
      <c r="AO144" s="266"/>
      <c r="AP144" s="266"/>
      <c r="AQ144" s="266"/>
      <c r="AR144" s="266"/>
      <c r="AS144" s="266"/>
      <c r="AT144" s="266"/>
      <c r="AU144" s="266"/>
      <c r="AV144" s="266"/>
      <c r="AW144" s="266"/>
      <c r="AX144" s="266"/>
      <c r="AY144" s="266"/>
      <c r="AZ144" s="266"/>
      <c r="BA144" s="266"/>
      <c r="BB144" s="266"/>
      <c r="BC144" s="266"/>
    </row>
    <row r="145" spans="1:55" ht="12" customHeight="1" thickBot="1">
      <c r="A145" s="301" t="s">
        <v>599</v>
      </c>
      <c r="B145" s="294" t="s">
        <v>302</v>
      </c>
      <c r="C145" s="294" t="s">
        <v>375</v>
      </c>
      <c r="D145" s="294" t="s">
        <v>58</v>
      </c>
      <c r="E145" s="294">
        <v>114</v>
      </c>
      <c r="F145" s="259" t="s">
        <v>649</v>
      </c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  <c r="X145" s="266"/>
      <c r="Y145" s="266"/>
      <c r="Z145" s="266"/>
      <c r="AA145" s="266"/>
      <c r="AB145" s="266"/>
      <c r="AC145" s="266"/>
      <c r="AD145" s="266"/>
      <c r="AE145" s="266"/>
      <c r="AF145" s="266"/>
      <c r="AG145" s="266"/>
      <c r="AH145" s="266"/>
      <c r="AI145" s="266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6"/>
      <c r="AV145" s="266"/>
      <c r="AW145" s="266"/>
      <c r="AX145" s="266"/>
      <c r="AY145" s="266"/>
      <c r="AZ145" s="266"/>
      <c r="BA145" s="266"/>
      <c r="BB145" s="266"/>
      <c r="BC145" s="266"/>
    </row>
    <row r="146" spans="1:55" ht="12" customHeight="1">
      <c r="A146" s="299" t="s">
        <v>600</v>
      </c>
      <c r="B146" s="295" t="s">
        <v>299</v>
      </c>
      <c r="C146" s="295" t="s">
        <v>169</v>
      </c>
      <c r="D146" s="295" t="s">
        <v>22</v>
      </c>
      <c r="E146" s="295">
        <v>169</v>
      </c>
      <c r="F146" s="259" t="s">
        <v>655</v>
      </c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  <c r="AC146" s="266"/>
      <c r="AD146" s="266"/>
      <c r="AE146" s="266"/>
      <c r="AF146" s="266"/>
      <c r="AG146" s="266"/>
      <c r="AH146" s="266"/>
      <c r="AI146" s="266"/>
      <c r="AJ146" s="266"/>
      <c r="AK146" s="266"/>
      <c r="AL146" s="266"/>
      <c r="AM146" s="266"/>
      <c r="AN146" s="266"/>
      <c r="AO146" s="266"/>
      <c r="AP146" s="266"/>
      <c r="AQ146" s="266"/>
      <c r="AR146" s="266"/>
      <c r="AS146" s="266"/>
      <c r="AT146" s="266"/>
      <c r="AU146" s="266"/>
      <c r="AV146" s="266"/>
      <c r="AW146" s="266"/>
      <c r="AX146" s="266"/>
      <c r="AY146" s="266"/>
      <c r="AZ146" s="266"/>
      <c r="BA146" s="266"/>
      <c r="BB146" s="266"/>
      <c r="BC146" s="266"/>
    </row>
    <row r="147" spans="1:55" ht="12" customHeight="1">
      <c r="A147" s="300" t="s">
        <v>601</v>
      </c>
      <c r="B147" s="116" t="s">
        <v>300</v>
      </c>
      <c r="C147" s="116" t="s">
        <v>376</v>
      </c>
      <c r="D147" s="116" t="s">
        <v>22</v>
      </c>
      <c r="E147" s="116">
        <v>145</v>
      </c>
      <c r="F147" s="259" t="s">
        <v>655</v>
      </c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66"/>
      <c r="AU147" s="266"/>
      <c r="AV147" s="266"/>
      <c r="AW147" s="266"/>
      <c r="AX147" s="266"/>
      <c r="AY147" s="266"/>
      <c r="AZ147" s="266"/>
      <c r="BA147" s="266"/>
      <c r="BB147" s="266"/>
      <c r="BC147" s="266"/>
    </row>
    <row r="148" spans="1:55" ht="12" customHeight="1" thickBot="1">
      <c r="A148" s="301" t="s">
        <v>602</v>
      </c>
      <c r="B148" s="294" t="s">
        <v>302</v>
      </c>
      <c r="C148" s="294" t="s">
        <v>375</v>
      </c>
      <c r="D148" s="294" t="s">
        <v>58</v>
      </c>
      <c r="E148" s="294">
        <v>110</v>
      </c>
      <c r="F148" s="259" t="s">
        <v>649</v>
      </c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266"/>
      <c r="AB148" s="266"/>
      <c r="AC148" s="266"/>
      <c r="AD148" s="266"/>
      <c r="AE148" s="266"/>
      <c r="AF148" s="266"/>
      <c r="AG148" s="266"/>
      <c r="AH148" s="266"/>
      <c r="AI148" s="266"/>
      <c r="AJ148" s="266"/>
      <c r="AK148" s="266"/>
      <c r="AL148" s="266"/>
      <c r="AM148" s="266"/>
      <c r="AN148" s="266"/>
      <c r="AO148" s="266"/>
      <c r="AP148" s="266"/>
      <c r="AQ148" s="266"/>
      <c r="AR148" s="266"/>
      <c r="AS148" s="266"/>
      <c r="AT148" s="266"/>
      <c r="AU148" s="266"/>
      <c r="AV148" s="266"/>
      <c r="AW148" s="266"/>
      <c r="AX148" s="266"/>
      <c r="AY148" s="266"/>
      <c r="AZ148" s="266"/>
      <c r="BA148" s="266"/>
      <c r="BB148" s="266"/>
      <c r="BC148" s="266"/>
    </row>
    <row r="149" spans="1:55" ht="12" customHeight="1">
      <c r="A149" s="299" t="s">
        <v>603</v>
      </c>
      <c r="B149" s="295" t="s">
        <v>299</v>
      </c>
      <c r="C149" s="295" t="s">
        <v>259</v>
      </c>
      <c r="D149" s="295" t="s">
        <v>60</v>
      </c>
      <c r="E149" s="295">
        <v>190</v>
      </c>
      <c r="F149" s="259" t="s">
        <v>659</v>
      </c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  <c r="AJ149" s="266"/>
      <c r="AK149" s="266"/>
      <c r="AL149" s="266"/>
      <c r="AM149" s="266"/>
      <c r="AN149" s="266"/>
      <c r="AO149" s="266"/>
      <c r="AP149" s="266"/>
      <c r="AQ149" s="266"/>
      <c r="AR149" s="266"/>
      <c r="AS149" s="266"/>
      <c r="AT149" s="266"/>
      <c r="AU149" s="266"/>
      <c r="AV149" s="266"/>
      <c r="AW149" s="266"/>
      <c r="AX149" s="266"/>
      <c r="AY149" s="266"/>
      <c r="AZ149" s="266"/>
      <c r="BA149" s="266"/>
      <c r="BB149" s="266"/>
      <c r="BC149" s="266"/>
    </row>
    <row r="150" spans="1:55" ht="12" customHeight="1">
      <c r="A150" s="300" t="s">
        <v>604</v>
      </c>
      <c r="B150" s="116" t="s">
        <v>300</v>
      </c>
      <c r="C150" s="116" t="s">
        <v>377</v>
      </c>
      <c r="D150" s="116" t="s">
        <v>32</v>
      </c>
      <c r="E150" s="116">
        <v>128</v>
      </c>
      <c r="F150" s="259" t="s">
        <v>420</v>
      </c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  <c r="AJ150" s="266"/>
      <c r="AK150" s="266"/>
      <c r="AL150" s="266"/>
      <c r="AM150" s="266"/>
      <c r="AN150" s="266"/>
      <c r="AO150" s="266"/>
      <c r="AP150" s="266"/>
      <c r="AQ150" s="266"/>
      <c r="AR150" s="266"/>
      <c r="AS150" s="266"/>
      <c r="AT150" s="266"/>
      <c r="AU150" s="266"/>
      <c r="AV150" s="266"/>
      <c r="AW150" s="266"/>
      <c r="AX150" s="266"/>
      <c r="AY150" s="266"/>
      <c r="AZ150" s="266"/>
      <c r="BA150" s="266"/>
      <c r="BB150" s="266"/>
      <c r="BC150" s="266"/>
    </row>
    <row r="151" spans="1:55" ht="12" customHeight="1" thickBot="1">
      <c r="A151" s="301" t="s">
        <v>605</v>
      </c>
      <c r="B151" s="294" t="s">
        <v>302</v>
      </c>
      <c r="C151" s="294" t="s">
        <v>367</v>
      </c>
      <c r="D151" s="294" t="s">
        <v>25</v>
      </c>
      <c r="E151" s="294">
        <v>123</v>
      </c>
      <c r="F151" s="259" t="s">
        <v>652</v>
      </c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  <c r="X151" s="266"/>
      <c r="Y151" s="266"/>
      <c r="Z151" s="266"/>
      <c r="AA151" s="266"/>
      <c r="AB151" s="266"/>
      <c r="AC151" s="266"/>
      <c r="AD151" s="266"/>
      <c r="AE151" s="266"/>
      <c r="AF151" s="266"/>
      <c r="AG151" s="266"/>
      <c r="AH151" s="266"/>
      <c r="AI151" s="266"/>
      <c r="AJ151" s="266"/>
      <c r="AK151" s="266"/>
      <c r="AL151" s="266"/>
      <c r="AM151" s="266"/>
      <c r="AN151" s="266"/>
      <c r="AO151" s="266"/>
      <c r="AP151" s="266"/>
      <c r="AQ151" s="266"/>
      <c r="AR151" s="266"/>
      <c r="AS151" s="266"/>
      <c r="AT151" s="266"/>
      <c r="AU151" s="266"/>
      <c r="AV151" s="266"/>
      <c r="AW151" s="266"/>
      <c r="AX151" s="266"/>
      <c r="AY151" s="266"/>
      <c r="AZ151" s="266"/>
      <c r="BA151" s="266"/>
      <c r="BB151" s="266"/>
      <c r="BC151" s="266"/>
    </row>
    <row r="152" spans="1:55" ht="12" customHeight="1">
      <c r="A152" s="299" t="s">
        <v>606</v>
      </c>
      <c r="B152" s="295" t="s">
        <v>299</v>
      </c>
      <c r="C152" s="295" t="s">
        <v>258</v>
      </c>
      <c r="D152" s="295" t="s">
        <v>25</v>
      </c>
      <c r="E152" s="295">
        <v>175</v>
      </c>
      <c r="F152" s="259" t="s">
        <v>656</v>
      </c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  <c r="AD152" s="266"/>
      <c r="AE152" s="266"/>
      <c r="AF152" s="266"/>
      <c r="AG152" s="266"/>
      <c r="AH152" s="266"/>
      <c r="AI152" s="266"/>
      <c r="AJ152" s="266"/>
      <c r="AK152" s="266"/>
      <c r="AL152" s="266"/>
      <c r="AM152" s="266"/>
      <c r="AN152" s="266"/>
      <c r="AO152" s="266"/>
      <c r="AP152" s="266"/>
      <c r="AQ152" s="266"/>
      <c r="AR152" s="266"/>
      <c r="AS152" s="266"/>
      <c r="AT152" s="266"/>
      <c r="AU152" s="266"/>
      <c r="AV152" s="266"/>
      <c r="AW152" s="266"/>
      <c r="AX152" s="266"/>
      <c r="AY152" s="266"/>
      <c r="AZ152" s="266"/>
      <c r="BA152" s="266"/>
      <c r="BB152" s="266"/>
      <c r="BC152" s="266"/>
    </row>
    <row r="153" spans="1:55" ht="12" customHeight="1">
      <c r="A153" s="300" t="s">
        <v>607</v>
      </c>
      <c r="B153" s="116" t="s">
        <v>300</v>
      </c>
      <c r="C153" s="116" t="s">
        <v>407</v>
      </c>
      <c r="D153" s="116" t="s">
        <v>26</v>
      </c>
      <c r="E153" s="116">
        <v>139</v>
      </c>
      <c r="F153" s="259" t="s">
        <v>655</v>
      </c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  <c r="W153" s="266"/>
      <c r="X153" s="266"/>
      <c r="Y153" s="266"/>
      <c r="Z153" s="266"/>
      <c r="AA153" s="266"/>
      <c r="AB153" s="266"/>
      <c r="AC153" s="266"/>
      <c r="AD153" s="266"/>
      <c r="AE153" s="266"/>
      <c r="AF153" s="266"/>
      <c r="AG153" s="266"/>
      <c r="AH153" s="266"/>
      <c r="AI153" s="266"/>
      <c r="AJ153" s="266"/>
      <c r="AK153" s="266"/>
      <c r="AL153" s="266"/>
      <c r="AM153" s="266"/>
      <c r="AN153" s="266"/>
      <c r="AO153" s="266"/>
      <c r="AP153" s="266"/>
      <c r="AQ153" s="266"/>
      <c r="AR153" s="266"/>
      <c r="AS153" s="266"/>
      <c r="AT153" s="266"/>
      <c r="AU153" s="266"/>
      <c r="AV153" s="266"/>
      <c r="AW153" s="266"/>
      <c r="AX153" s="266"/>
      <c r="AY153" s="266"/>
      <c r="AZ153" s="266"/>
      <c r="BA153" s="266"/>
      <c r="BB153" s="266"/>
      <c r="BC153" s="266"/>
    </row>
    <row r="154" spans="1:55" ht="12" customHeight="1" thickBot="1">
      <c r="A154" s="301" t="s">
        <v>608</v>
      </c>
      <c r="B154" s="294" t="s">
        <v>302</v>
      </c>
      <c r="C154" s="294" t="s">
        <v>257</v>
      </c>
      <c r="D154" s="294" t="s">
        <v>26</v>
      </c>
      <c r="E154" s="294">
        <v>133</v>
      </c>
      <c r="F154" s="259" t="s">
        <v>655</v>
      </c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266"/>
      <c r="Z154" s="266"/>
      <c r="AA154" s="266"/>
      <c r="AB154" s="266"/>
      <c r="AC154" s="266"/>
      <c r="AD154" s="266"/>
      <c r="AE154" s="266"/>
      <c r="AF154" s="266"/>
      <c r="AG154" s="266"/>
      <c r="AH154" s="266"/>
      <c r="AI154" s="266"/>
      <c r="AJ154" s="266"/>
      <c r="AK154" s="266"/>
      <c r="AL154" s="266"/>
      <c r="AM154" s="266"/>
      <c r="AN154" s="266"/>
      <c r="AO154" s="266"/>
      <c r="AP154" s="266"/>
      <c r="AQ154" s="266"/>
      <c r="AR154" s="266"/>
      <c r="AS154" s="266"/>
      <c r="AT154" s="266"/>
      <c r="AU154" s="266"/>
      <c r="AV154" s="266"/>
      <c r="AW154" s="266"/>
      <c r="AX154" s="266"/>
      <c r="AY154" s="266"/>
      <c r="AZ154" s="266"/>
      <c r="BA154" s="266"/>
      <c r="BB154" s="266"/>
      <c r="BC154" s="266"/>
    </row>
    <row r="155" spans="1:55" ht="12" customHeight="1">
      <c r="A155" s="299" t="s">
        <v>609</v>
      </c>
      <c r="B155" s="295" t="s">
        <v>299</v>
      </c>
      <c r="C155" s="295" t="s">
        <v>257</v>
      </c>
      <c r="D155" s="295" t="s">
        <v>26</v>
      </c>
      <c r="E155" s="295">
        <v>225</v>
      </c>
      <c r="F155" s="259" t="s">
        <v>655</v>
      </c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6"/>
      <c r="S155" s="266"/>
      <c r="T155" s="266"/>
      <c r="U155" s="266"/>
      <c r="V155" s="266"/>
      <c r="W155" s="266"/>
      <c r="X155" s="266"/>
      <c r="Y155" s="266"/>
      <c r="Z155" s="266"/>
      <c r="AA155" s="266"/>
      <c r="AB155" s="266"/>
      <c r="AC155" s="266"/>
      <c r="AD155" s="266"/>
      <c r="AE155" s="266"/>
      <c r="AF155" s="266"/>
      <c r="AG155" s="266"/>
      <c r="AH155" s="266"/>
      <c r="AI155" s="266"/>
      <c r="AJ155" s="266"/>
      <c r="AK155" s="266"/>
      <c r="AL155" s="266"/>
      <c r="AM155" s="266"/>
      <c r="AN155" s="266"/>
      <c r="AO155" s="266"/>
      <c r="AP155" s="266"/>
      <c r="AQ155" s="266"/>
      <c r="AR155" s="266"/>
      <c r="AS155" s="266"/>
      <c r="AT155" s="266"/>
      <c r="AU155" s="266"/>
      <c r="AV155" s="266"/>
      <c r="AW155" s="266"/>
      <c r="AX155" s="266"/>
      <c r="AY155" s="266"/>
      <c r="AZ155" s="266"/>
      <c r="BA155" s="266"/>
      <c r="BB155" s="266"/>
      <c r="BC155" s="266"/>
    </row>
    <row r="156" spans="1:55" ht="12" customHeight="1">
      <c r="A156" s="300" t="s">
        <v>610</v>
      </c>
      <c r="B156" s="116" t="s">
        <v>300</v>
      </c>
      <c r="C156" s="116" t="s">
        <v>378</v>
      </c>
      <c r="D156" s="116" t="s">
        <v>19</v>
      </c>
      <c r="E156" s="116">
        <v>148</v>
      </c>
      <c r="F156" s="259" t="s">
        <v>418</v>
      </c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X156" s="266"/>
      <c r="Y156" s="266"/>
      <c r="Z156" s="266"/>
      <c r="AA156" s="266"/>
      <c r="AB156" s="266"/>
      <c r="AC156" s="266"/>
      <c r="AD156" s="266"/>
      <c r="AE156" s="266"/>
      <c r="AF156" s="266"/>
      <c r="AG156" s="266"/>
      <c r="AH156" s="266"/>
      <c r="AI156" s="266"/>
      <c r="AJ156" s="266"/>
      <c r="AK156" s="266"/>
      <c r="AL156" s="266"/>
      <c r="AM156" s="266"/>
      <c r="AN156" s="266"/>
      <c r="AO156" s="266"/>
      <c r="AP156" s="266"/>
      <c r="AQ156" s="266"/>
      <c r="AR156" s="266"/>
      <c r="AS156" s="266"/>
      <c r="AT156" s="266"/>
      <c r="AU156" s="266"/>
      <c r="AV156" s="266"/>
      <c r="AW156" s="266"/>
      <c r="AX156" s="266"/>
      <c r="AY156" s="266"/>
      <c r="AZ156" s="266"/>
      <c r="BA156" s="266"/>
      <c r="BB156" s="266"/>
      <c r="BC156" s="266"/>
    </row>
    <row r="157" spans="1:55" ht="12" customHeight="1" thickBot="1">
      <c r="A157" s="301" t="s">
        <v>611</v>
      </c>
      <c r="B157" s="294" t="s">
        <v>302</v>
      </c>
      <c r="C157" s="294" t="s">
        <v>379</v>
      </c>
      <c r="D157" s="294" t="s">
        <v>16</v>
      </c>
      <c r="E157" s="294">
        <v>142</v>
      </c>
      <c r="F157" s="259" t="s">
        <v>418</v>
      </c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X157" s="266"/>
      <c r="Y157" s="266"/>
      <c r="Z157" s="266"/>
      <c r="AA157" s="266"/>
      <c r="AB157" s="266"/>
      <c r="AC157" s="266"/>
      <c r="AD157" s="266"/>
      <c r="AE157" s="266"/>
      <c r="AF157" s="266"/>
      <c r="AG157" s="266"/>
      <c r="AH157" s="266"/>
      <c r="AI157" s="266"/>
      <c r="AJ157" s="266"/>
      <c r="AK157" s="266"/>
      <c r="AL157" s="266"/>
      <c r="AM157" s="266"/>
      <c r="AN157" s="266"/>
      <c r="AO157" s="266"/>
      <c r="AP157" s="266"/>
      <c r="AQ157" s="266"/>
      <c r="AR157" s="266"/>
      <c r="AS157" s="266"/>
      <c r="AT157" s="266"/>
      <c r="AU157" s="266"/>
      <c r="AV157" s="266"/>
      <c r="AW157" s="266"/>
      <c r="AX157" s="266"/>
      <c r="AY157" s="266"/>
      <c r="AZ157" s="266"/>
      <c r="BA157" s="266"/>
      <c r="BB157" s="266"/>
      <c r="BC157" s="266"/>
    </row>
    <row r="158" spans="1:55" ht="12" customHeight="1">
      <c r="A158" s="299" t="s">
        <v>612</v>
      </c>
      <c r="B158" s="295" t="s">
        <v>299</v>
      </c>
      <c r="C158" s="295" t="s">
        <v>256</v>
      </c>
      <c r="D158" s="295" t="s">
        <v>22</v>
      </c>
      <c r="E158" s="295">
        <v>173</v>
      </c>
      <c r="F158" s="259" t="s">
        <v>652</v>
      </c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X158" s="266"/>
      <c r="Y158" s="266"/>
      <c r="Z158" s="266"/>
      <c r="AA158" s="266"/>
      <c r="AB158" s="266"/>
      <c r="AC158" s="266"/>
      <c r="AD158" s="266"/>
      <c r="AE158" s="266"/>
      <c r="AF158" s="266"/>
      <c r="AG158" s="266"/>
      <c r="AH158" s="266"/>
      <c r="AI158" s="266"/>
      <c r="AJ158" s="266"/>
      <c r="AK158" s="266"/>
      <c r="AL158" s="266"/>
      <c r="AM158" s="266"/>
      <c r="AN158" s="266"/>
      <c r="AO158" s="266"/>
      <c r="AP158" s="266"/>
      <c r="AQ158" s="266"/>
      <c r="AR158" s="266"/>
      <c r="AS158" s="266"/>
      <c r="AT158" s="266"/>
      <c r="AU158" s="266"/>
      <c r="AV158" s="266"/>
      <c r="AW158" s="266"/>
      <c r="AX158" s="266"/>
      <c r="AY158" s="266"/>
      <c r="AZ158" s="266"/>
      <c r="BA158" s="266"/>
      <c r="BB158" s="266"/>
      <c r="BC158" s="266"/>
    </row>
    <row r="159" spans="1:55" ht="12" customHeight="1">
      <c r="A159" s="300" t="s">
        <v>613</v>
      </c>
      <c r="B159" s="116" t="s">
        <v>300</v>
      </c>
      <c r="C159" s="116" t="s">
        <v>380</v>
      </c>
      <c r="D159" s="116" t="s">
        <v>60</v>
      </c>
      <c r="E159" s="116">
        <v>124</v>
      </c>
      <c r="F159" s="259" t="s">
        <v>652</v>
      </c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6"/>
      <c r="W159" s="266"/>
      <c r="X159" s="266"/>
      <c r="Y159" s="266"/>
      <c r="Z159" s="266"/>
      <c r="AA159" s="266"/>
      <c r="AB159" s="266"/>
      <c r="AC159" s="266"/>
      <c r="AD159" s="266"/>
      <c r="AE159" s="266"/>
      <c r="AF159" s="266"/>
      <c r="AG159" s="266"/>
      <c r="AH159" s="266"/>
      <c r="AI159" s="266"/>
      <c r="AJ159" s="266"/>
      <c r="AK159" s="266"/>
      <c r="AL159" s="266"/>
      <c r="AM159" s="266"/>
      <c r="AN159" s="266"/>
      <c r="AO159" s="266"/>
      <c r="AP159" s="266"/>
      <c r="AQ159" s="266"/>
      <c r="AR159" s="266"/>
      <c r="AS159" s="266"/>
      <c r="AT159" s="266"/>
      <c r="AU159" s="266"/>
      <c r="AV159" s="266"/>
      <c r="AW159" s="266"/>
      <c r="AX159" s="266"/>
      <c r="AY159" s="266"/>
      <c r="AZ159" s="266"/>
      <c r="BA159" s="266"/>
      <c r="BB159" s="266"/>
      <c r="BC159" s="266"/>
    </row>
    <row r="160" spans="1:55" ht="12" customHeight="1" thickBot="1">
      <c r="A160" s="301" t="s">
        <v>614</v>
      </c>
      <c r="B160" s="294" t="s">
        <v>302</v>
      </c>
      <c r="C160" s="294" t="s">
        <v>377</v>
      </c>
      <c r="D160" s="294" t="s">
        <v>32</v>
      </c>
      <c r="E160" s="294">
        <v>121</v>
      </c>
      <c r="F160" s="259" t="s">
        <v>420</v>
      </c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  <c r="X160" s="266"/>
      <c r="Y160" s="266"/>
      <c r="Z160" s="266"/>
      <c r="AA160" s="266"/>
      <c r="AB160" s="266"/>
      <c r="AC160" s="266"/>
      <c r="AD160" s="266"/>
      <c r="AE160" s="266"/>
      <c r="AF160" s="266"/>
      <c r="AG160" s="266"/>
      <c r="AH160" s="266"/>
      <c r="AI160" s="266"/>
      <c r="AJ160" s="266"/>
      <c r="AK160" s="266"/>
      <c r="AL160" s="266"/>
      <c r="AM160" s="266"/>
      <c r="AN160" s="266"/>
      <c r="AO160" s="266"/>
      <c r="AP160" s="266"/>
      <c r="AQ160" s="266"/>
      <c r="AR160" s="266"/>
      <c r="AS160" s="266"/>
      <c r="AT160" s="266"/>
      <c r="AU160" s="266"/>
      <c r="AV160" s="266"/>
      <c r="AW160" s="266"/>
      <c r="AX160" s="266"/>
      <c r="AY160" s="266"/>
      <c r="AZ160" s="266"/>
      <c r="BA160" s="266"/>
      <c r="BB160" s="266"/>
      <c r="BC160" s="266"/>
    </row>
    <row r="161" spans="1:55" ht="12" customHeight="1">
      <c r="A161" s="299" t="s">
        <v>615</v>
      </c>
      <c r="B161" s="295" t="s">
        <v>299</v>
      </c>
      <c r="C161" s="295" t="s">
        <v>381</v>
      </c>
      <c r="D161" s="295" t="s">
        <v>25</v>
      </c>
      <c r="E161" s="295">
        <v>444</v>
      </c>
      <c r="F161" s="259" t="s">
        <v>655</v>
      </c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  <c r="X161" s="266"/>
      <c r="Y161" s="266"/>
      <c r="Z161" s="266"/>
      <c r="AA161" s="266"/>
      <c r="AB161" s="266"/>
      <c r="AC161" s="266"/>
      <c r="AD161" s="266"/>
      <c r="AE161" s="266"/>
      <c r="AF161" s="266"/>
      <c r="AG161" s="266"/>
      <c r="AH161" s="266"/>
      <c r="AI161" s="266"/>
      <c r="AJ161" s="266"/>
      <c r="AK161" s="266"/>
      <c r="AL161" s="266"/>
      <c r="AM161" s="266"/>
      <c r="AN161" s="266"/>
      <c r="AO161" s="266"/>
      <c r="AP161" s="266"/>
      <c r="AQ161" s="266"/>
      <c r="AR161" s="266"/>
      <c r="AS161" s="266"/>
      <c r="AT161" s="266"/>
      <c r="AU161" s="266"/>
      <c r="AV161" s="266"/>
      <c r="AW161" s="266"/>
      <c r="AX161" s="266"/>
      <c r="AY161" s="266"/>
      <c r="AZ161" s="266"/>
      <c r="BA161" s="266"/>
      <c r="BB161" s="266"/>
      <c r="BC161" s="266"/>
    </row>
    <row r="162" spans="1:55" ht="12" customHeight="1">
      <c r="A162" s="300" t="s">
        <v>616</v>
      </c>
      <c r="B162" s="116" t="s">
        <v>300</v>
      </c>
      <c r="C162" s="116" t="s">
        <v>252</v>
      </c>
      <c r="D162" s="116" t="s">
        <v>306</v>
      </c>
      <c r="E162" s="116">
        <v>277</v>
      </c>
      <c r="F162" s="259" t="s">
        <v>429</v>
      </c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6"/>
      <c r="AD162" s="266"/>
      <c r="AE162" s="266"/>
      <c r="AF162" s="266"/>
      <c r="AG162" s="266"/>
      <c r="AH162" s="266"/>
      <c r="AI162" s="266"/>
      <c r="AJ162" s="266"/>
      <c r="AK162" s="266"/>
      <c r="AL162" s="266"/>
      <c r="AM162" s="266"/>
      <c r="AN162" s="266"/>
      <c r="AO162" s="266"/>
      <c r="AP162" s="266"/>
      <c r="AQ162" s="266"/>
      <c r="AR162" s="266"/>
      <c r="AS162" s="266"/>
      <c r="AT162" s="266"/>
      <c r="AU162" s="266"/>
      <c r="AV162" s="266"/>
      <c r="AW162" s="266"/>
      <c r="AX162" s="266"/>
      <c r="AY162" s="266"/>
      <c r="AZ162" s="266"/>
      <c r="BA162" s="266"/>
      <c r="BB162" s="266"/>
      <c r="BC162" s="266"/>
    </row>
    <row r="163" spans="1:55" ht="12" customHeight="1" thickBot="1">
      <c r="A163" s="301" t="s">
        <v>617</v>
      </c>
      <c r="B163" s="294" t="s">
        <v>302</v>
      </c>
      <c r="C163" s="294" t="s">
        <v>253</v>
      </c>
      <c r="D163" s="294" t="s">
        <v>26</v>
      </c>
      <c r="E163" s="294">
        <v>255</v>
      </c>
      <c r="F163" s="259" t="s">
        <v>657</v>
      </c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6"/>
      <c r="AD163" s="266"/>
      <c r="AE163" s="266"/>
      <c r="AF163" s="266"/>
      <c r="AG163" s="266"/>
      <c r="AH163" s="266"/>
      <c r="AI163" s="266"/>
      <c r="AJ163" s="266"/>
      <c r="AK163" s="266"/>
      <c r="AL163" s="266"/>
      <c r="AM163" s="266"/>
      <c r="AN163" s="266"/>
      <c r="AO163" s="266"/>
      <c r="AP163" s="266"/>
      <c r="AQ163" s="266"/>
      <c r="AR163" s="266"/>
      <c r="AS163" s="266"/>
      <c r="AT163" s="266"/>
      <c r="AU163" s="266"/>
      <c r="AV163" s="266"/>
      <c r="AW163" s="266"/>
      <c r="AX163" s="266"/>
      <c r="AY163" s="266"/>
      <c r="AZ163" s="266"/>
      <c r="BA163" s="266"/>
      <c r="BB163" s="266"/>
      <c r="BC163" s="266"/>
    </row>
    <row r="164" spans="1:55" ht="12" customHeight="1">
      <c r="A164" s="299" t="s">
        <v>618</v>
      </c>
      <c r="B164" s="295" t="s">
        <v>299</v>
      </c>
      <c r="C164" s="295" t="s">
        <v>252</v>
      </c>
      <c r="D164" s="295" t="s">
        <v>306</v>
      </c>
      <c r="E164" s="295">
        <v>446</v>
      </c>
      <c r="F164" s="259" t="s">
        <v>429</v>
      </c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X164" s="266"/>
      <c r="Y164" s="266"/>
      <c r="Z164" s="266"/>
      <c r="AA164" s="266"/>
      <c r="AB164" s="266"/>
      <c r="AC164" s="266"/>
      <c r="AD164" s="266"/>
      <c r="AE164" s="266"/>
      <c r="AF164" s="266"/>
      <c r="AG164" s="266"/>
      <c r="AH164" s="266"/>
      <c r="AI164" s="266"/>
      <c r="AJ164" s="266"/>
      <c r="AK164" s="266"/>
      <c r="AL164" s="266"/>
      <c r="AM164" s="266"/>
      <c r="AN164" s="266"/>
      <c r="AO164" s="266"/>
      <c r="AP164" s="266"/>
      <c r="AQ164" s="266"/>
      <c r="AR164" s="266"/>
      <c r="AS164" s="266"/>
      <c r="AT164" s="266"/>
      <c r="AU164" s="266"/>
      <c r="AV164" s="266"/>
      <c r="AW164" s="266"/>
      <c r="AX164" s="266"/>
      <c r="AY164" s="266"/>
      <c r="AZ164" s="266"/>
      <c r="BA164" s="266"/>
      <c r="BB164" s="266"/>
      <c r="BC164" s="266"/>
    </row>
    <row r="165" spans="1:55" ht="12" customHeight="1">
      <c r="A165" s="300" t="s">
        <v>619</v>
      </c>
      <c r="B165" s="116" t="s">
        <v>300</v>
      </c>
      <c r="C165" s="116" t="s">
        <v>253</v>
      </c>
      <c r="D165" s="116" t="s">
        <v>26</v>
      </c>
      <c r="E165" s="116">
        <v>281</v>
      </c>
      <c r="F165" s="259" t="s">
        <v>657</v>
      </c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X165" s="266"/>
      <c r="Y165" s="266"/>
      <c r="Z165" s="266"/>
      <c r="AA165" s="266"/>
      <c r="AB165" s="266"/>
      <c r="AC165" s="266"/>
      <c r="AD165" s="266"/>
      <c r="AE165" s="266"/>
      <c r="AF165" s="266"/>
      <c r="AG165" s="266"/>
      <c r="AH165" s="266"/>
      <c r="AI165" s="266"/>
      <c r="AJ165" s="266"/>
      <c r="AK165" s="266"/>
      <c r="AL165" s="266"/>
      <c r="AM165" s="266"/>
      <c r="AN165" s="266"/>
      <c r="AO165" s="266"/>
      <c r="AP165" s="266"/>
      <c r="AQ165" s="266"/>
      <c r="AR165" s="266"/>
      <c r="AS165" s="266"/>
      <c r="AT165" s="266"/>
      <c r="AU165" s="266"/>
      <c r="AV165" s="266"/>
      <c r="AW165" s="266"/>
      <c r="AX165" s="266"/>
      <c r="AY165" s="266"/>
      <c r="AZ165" s="266"/>
      <c r="BA165" s="266"/>
      <c r="BB165" s="266"/>
      <c r="BC165" s="266"/>
    </row>
    <row r="166" spans="1:55" ht="12" customHeight="1" thickBot="1">
      <c r="A166" s="301" t="s">
        <v>620</v>
      </c>
      <c r="B166" s="294" t="s">
        <v>302</v>
      </c>
      <c r="C166" s="294" t="s">
        <v>382</v>
      </c>
      <c r="D166" s="294" t="s">
        <v>16</v>
      </c>
      <c r="E166" s="294">
        <v>179</v>
      </c>
      <c r="F166" s="259" t="s">
        <v>422</v>
      </c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6"/>
      <c r="AD166" s="266"/>
      <c r="AE166" s="266"/>
      <c r="AF166" s="266"/>
      <c r="AG166" s="266"/>
      <c r="AH166" s="266"/>
      <c r="AI166" s="266"/>
      <c r="AJ166" s="266"/>
      <c r="AK166" s="266"/>
      <c r="AL166" s="266"/>
      <c r="AM166" s="266"/>
      <c r="AN166" s="266"/>
      <c r="AO166" s="266"/>
      <c r="AP166" s="266"/>
      <c r="AQ166" s="266"/>
      <c r="AR166" s="266"/>
      <c r="AS166" s="266"/>
      <c r="AT166" s="266"/>
      <c r="AU166" s="266"/>
      <c r="AV166" s="266"/>
      <c r="AW166" s="266"/>
      <c r="AX166" s="266"/>
      <c r="AY166" s="266"/>
      <c r="AZ166" s="266"/>
      <c r="BA166" s="266"/>
      <c r="BB166" s="266"/>
      <c r="BC166" s="266"/>
    </row>
    <row r="167" spans="1:55" ht="12" customHeight="1">
      <c r="A167" s="299" t="s">
        <v>621</v>
      </c>
      <c r="B167" s="295" t="s">
        <v>299</v>
      </c>
      <c r="C167" s="295" t="s">
        <v>253</v>
      </c>
      <c r="D167" s="295" t="s">
        <v>26</v>
      </c>
      <c r="E167" s="295">
        <v>473</v>
      </c>
      <c r="F167" s="259" t="s">
        <v>657</v>
      </c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66"/>
      <c r="AE167" s="266"/>
      <c r="AF167" s="266"/>
      <c r="AG167" s="266"/>
      <c r="AH167" s="266"/>
      <c r="AI167" s="266"/>
      <c r="AJ167" s="266"/>
      <c r="AK167" s="266"/>
      <c r="AL167" s="266"/>
      <c r="AM167" s="266"/>
      <c r="AN167" s="266"/>
      <c r="AO167" s="266"/>
      <c r="AP167" s="266"/>
      <c r="AQ167" s="266"/>
      <c r="AR167" s="266"/>
      <c r="AS167" s="266"/>
      <c r="AT167" s="266"/>
      <c r="AU167" s="266"/>
      <c r="AV167" s="266"/>
      <c r="AW167" s="266"/>
      <c r="AX167" s="266"/>
      <c r="AY167" s="266"/>
      <c r="AZ167" s="266"/>
      <c r="BA167" s="266"/>
      <c r="BB167" s="266"/>
      <c r="BC167" s="266"/>
    </row>
    <row r="168" spans="1:55" ht="12" customHeight="1">
      <c r="A168" s="300" t="s">
        <v>622</v>
      </c>
      <c r="B168" s="116" t="s">
        <v>300</v>
      </c>
      <c r="C168" s="116" t="s">
        <v>252</v>
      </c>
      <c r="D168" s="116" t="s">
        <v>22</v>
      </c>
      <c r="E168" s="116">
        <v>233</v>
      </c>
      <c r="F168" s="259" t="s">
        <v>429</v>
      </c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  <c r="S168" s="266"/>
      <c r="T168" s="266"/>
      <c r="U168" s="266"/>
      <c r="V168" s="266"/>
      <c r="W168" s="266"/>
      <c r="X168" s="266"/>
      <c r="Y168" s="266"/>
      <c r="Z168" s="266"/>
      <c r="AA168" s="266"/>
      <c r="AB168" s="266"/>
      <c r="AC168" s="266"/>
      <c r="AD168" s="266"/>
      <c r="AE168" s="266"/>
      <c r="AF168" s="266"/>
      <c r="AG168" s="266"/>
      <c r="AH168" s="266"/>
      <c r="AI168" s="266"/>
      <c r="AJ168" s="266"/>
      <c r="AK168" s="266"/>
      <c r="AL168" s="266"/>
      <c r="AM168" s="266"/>
      <c r="AN168" s="266"/>
      <c r="AO168" s="266"/>
      <c r="AP168" s="266"/>
      <c r="AQ168" s="266"/>
      <c r="AR168" s="266"/>
      <c r="AS168" s="266"/>
      <c r="AT168" s="266"/>
      <c r="AU168" s="266"/>
      <c r="AV168" s="266"/>
      <c r="AW168" s="266"/>
      <c r="AX168" s="266"/>
      <c r="AY168" s="266"/>
      <c r="AZ168" s="266"/>
      <c r="BA168" s="266"/>
      <c r="BB168" s="266"/>
      <c r="BC168" s="266"/>
    </row>
    <row r="169" spans="1:55" ht="12" customHeight="1" thickBot="1">
      <c r="A169" s="301" t="s">
        <v>623</v>
      </c>
      <c r="B169" s="294" t="s">
        <v>302</v>
      </c>
      <c r="C169" s="294" t="s">
        <v>383</v>
      </c>
      <c r="D169" s="294" t="s">
        <v>26</v>
      </c>
      <c r="E169" s="294">
        <v>170</v>
      </c>
      <c r="F169" s="259" t="s">
        <v>422</v>
      </c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  <c r="X169" s="266"/>
      <c r="Y169" s="266"/>
      <c r="Z169" s="266"/>
      <c r="AA169" s="266"/>
      <c r="AB169" s="266"/>
      <c r="AC169" s="266"/>
      <c r="AD169" s="266"/>
      <c r="AE169" s="266"/>
      <c r="AF169" s="266"/>
      <c r="AG169" s="266"/>
      <c r="AH169" s="266"/>
      <c r="AI169" s="266"/>
      <c r="AJ169" s="266"/>
      <c r="AK169" s="266"/>
      <c r="AL169" s="266"/>
      <c r="AM169" s="266"/>
      <c r="AN169" s="266"/>
      <c r="AO169" s="266"/>
      <c r="AP169" s="266"/>
      <c r="AQ169" s="266"/>
      <c r="AR169" s="266"/>
      <c r="AS169" s="266"/>
      <c r="AT169" s="266"/>
      <c r="AU169" s="266"/>
      <c r="AV169" s="266"/>
      <c r="AW169" s="266"/>
      <c r="AX169" s="266"/>
      <c r="AY169" s="266"/>
      <c r="AZ169" s="266"/>
      <c r="BA169" s="266"/>
      <c r="BB169" s="266"/>
      <c r="BC169" s="266"/>
    </row>
    <row r="170" spans="1:55" ht="12" customHeight="1">
      <c r="A170" s="299" t="s">
        <v>624</v>
      </c>
      <c r="B170" s="295" t="s">
        <v>299</v>
      </c>
      <c r="C170" s="295" t="s">
        <v>253</v>
      </c>
      <c r="D170" s="295" t="s">
        <v>26</v>
      </c>
      <c r="E170" s="302" t="s">
        <v>384</v>
      </c>
      <c r="F170" s="259" t="s">
        <v>657</v>
      </c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6"/>
      <c r="U170" s="266"/>
      <c r="V170" s="266"/>
      <c r="W170" s="266"/>
      <c r="X170" s="266"/>
      <c r="Y170" s="266"/>
      <c r="Z170" s="266"/>
      <c r="AA170" s="266"/>
      <c r="AB170" s="266"/>
      <c r="AC170" s="266"/>
      <c r="AD170" s="266"/>
      <c r="AE170" s="266"/>
      <c r="AF170" s="266"/>
      <c r="AG170" s="266"/>
      <c r="AH170" s="266"/>
      <c r="AI170" s="266"/>
      <c r="AJ170" s="266"/>
      <c r="AK170" s="266"/>
      <c r="AL170" s="266"/>
      <c r="AM170" s="266"/>
      <c r="AN170" s="266"/>
      <c r="AO170" s="266"/>
      <c r="AP170" s="266"/>
      <c r="AQ170" s="266"/>
      <c r="AR170" s="266"/>
      <c r="AS170" s="266"/>
      <c r="AT170" s="266"/>
      <c r="AU170" s="266"/>
      <c r="AV170" s="266"/>
      <c r="AW170" s="266"/>
      <c r="AX170" s="266"/>
      <c r="AY170" s="266"/>
      <c r="AZ170" s="266"/>
      <c r="BA170" s="266"/>
      <c r="BB170" s="266"/>
      <c r="BC170" s="266"/>
    </row>
    <row r="171" spans="1:55" ht="12" customHeight="1">
      <c r="A171" s="300" t="s">
        <v>625</v>
      </c>
      <c r="B171" s="116" t="s">
        <v>300</v>
      </c>
      <c r="C171" s="116" t="s">
        <v>385</v>
      </c>
      <c r="D171" s="116" t="s">
        <v>26</v>
      </c>
      <c r="E171" s="116" t="s">
        <v>386</v>
      </c>
      <c r="F171" s="259" t="s">
        <v>422</v>
      </c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6"/>
      <c r="AD171" s="266"/>
      <c r="AE171" s="266"/>
      <c r="AF171" s="266"/>
      <c r="AG171" s="266"/>
      <c r="AH171" s="266"/>
      <c r="AI171" s="266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6"/>
      <c r="AV171" s="266"/>
      <c r="AW171" s="266"/>
      <c r="AX171" s="266"/>
      <c r="AY171" s="266"/>
      <c r="AZ171" s="266"/>
      <c r="BA171" s="266"/>
      <c r="BB171" s="266"/>
      <c r="BC171" s="266"/>
    </row>
    <row r="172" spans="1:55" ht="12" customHeight="1" thickBot="1">
      <c r="A172" s="301" t="s">
        <v>626</v>
      </c>
      <c r="B172" s="294" t="s">
        <v>302</v>
      </c>
      <c r="C172" s="294" t="s">
        <v>383</v>
      </c>
      <c r="D172" s="294" t="s">
        <v>26</v>
      </c>
      <c r="E172" s="294" t="s">
        <v>387</v>
      </c>
      <c r="F172" s="259" t="s">
        <v>422</v>
      </c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6"/>
      <c r="AD172" s="266"/>
      <c r="AE172" s="266"/>
      <c r="AF172" s="266"/>
      <c r="AG172" s="266"/>
      <c r="AH172" s="266"/>
      <c r="AI172" s="266"/>
      <c r="AJ172" s="266"/>
      <c r="AK172" s="266"/>
      <c r="AL172" s="266"/>
      <c r="AM172" s="266"/>
      <c r="AN172" s="266"/>
      <c r="AO172" s="266"/>
      <c r="AP172" s="266"/>
      <c r="AQ172" s="266"/>
      <c r="AR172" s="266"/>
      <c r="AS172" s="266"/>
      <c r="AT172" s="266"/>
      <c r="AU172" s="266"/>
      <c r="AV172" s="266"/>
      <c r="AW172" s="266"/>
      <c r="AX172" s="266"/>
      <c r="AY172" s="266"/>
      <c r="AZ172" s="266"/>
      <c r="BA172" s="266"/>
      <c r="BB172" s="266"/>
      <c r="BC172" s="266"/>
    </row>
    <row r="173" spans="1:55" ht="12" customHeight="1">
      <c r="A173" s="299" t="s">
        <v>627</v>
      </c>
      <c r="B173" s="295" t="s">
        <v>299</v>
      </c>
      <c r="C173" s="295" t="s">
        <v>253</v>
      </c>
      <c r="D173" s="295" t="s">
        <v>26</v>
      </c>
      <c r="E173" s="295" t="s">
        <v>388</v>
      </c>
      <c r="F173" s="259" t="s">
        <v>657</v>
      </c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66"/>
      <c r="U173" s="266"/>
      <c r="V173" s="266"/>
      <c r="W173" s="266"/>
      <c r="X173" s="266"/>
      <c r="Y173" s="266"/>
      <c r="Z173" s="266"/>
      <c r="AA173" s="266"/>
      <c r="AB173" s="266"/>
      <c r="AC173" s="266"/>
      <c r="AD173" s="266"/>
      <c r="AE173" s="266"/>
      <c r="AF173" s="266"/>
      <c r="AG173" s="266"/>
      <c r="AH173" s="266"/>
      <c r="AI173" s="266"/>
      <c r="AJ173" s="266"/>
      <c r="AK173" s="266"/>
      <c r="AL173" s="266"/>
      <c r="AM173" s="266"/>
      <c r="AN173" s="266"/>
      <c r="AO173" s="266"/>
      <c r="AP173" s="266"/>
      <c r="AQ173" s="266"/>
      <c r="AR173" s="266"/>
      <c r="AS173" s="266"/>
      <c r="AT173" s="266"/>
      <c r="AU173" s="266"/>
      <c r="AV173" s="266"/>
      <c r="AW173" s="266"/>
      <c r="AX173" s="266"/>
      <c r="AY173" s="266"/>
      <c r="AZ173" s="266"/>
      <c r="BA173" s="266"/>
      <c r="BB173" s="266"/>
      <c r="BC173" s="266"/>
    </row>
    <row r="174" spans="1:55" ht="12" customHeight="1">
      <c r="A174" s="300" t="s">
        <v>628</v>
      </c>
      <c r="B174" s="116" t="s">
        <v>300</v>
      </c>
      <c r="C174" s="116" t="s">
        <v>252</v>
      </c>
      <c r="D174" s="116" t="s">
        <v>22</v>
      </c>
      <c r="E174" s="116" t="s">
        <v>389</v>
      </c>
      <c r="F174" s="259" t="s">
        <v>429</v>
      </c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  <c r="X174" s="266"/>
      <c r="Y174" s="266"/>
      <c r="Z174" s="266"/>
      <c r="AA174" s="266"/>
      <c r="AB174" s="266"/>
      <c r="AC174" s="266"/>
      <c r="AD174" s="266"/>
      <c r="AE174" s="266"/>
      <c r="AF174" s="266"/>
      <c r="AG174" s="266"/>
      <c r="AH174" s="266"/>
      <c r="AI174" s="266"/>
      <c r="AJ174" s="266"/>
      <c r="AK174" s="266"/>
      <c r="AL174" s="266"/>
      <c r="AM174" s="266"/>
      <c r="AN174" s="266"/>
      <c r="AO174" s="266"/>
      <c r="AP174" s="266"/>
      <c r="AQ174" s="266"/>
      <c r="AR174" s="266"/>
      <c r="AS174" s="266"/>
      <c r="AT174" s="266"/>
      <c r="AU174" s="266"/>
      <c r="AV174" s="266"/>
      <c r="AW174" s="266"/>
      <c r="AX174" s="266"/>
      <c r="AY174" s="266"/>
      <c r="AZ174" s="266"/>
      <c r="BA174" s="266"/>
      <c r="BB174" s="266"/>
      <c r="BC174" s="266"/>
    </row>
    <row r="175" spans="1:55" ht="12" customHeight="1" thickBot="1">
      <c r="A175" s="301" t="s">
        <v>629</v>
      </c>
      <c r="B175" s="294" t="s">
        <v>302</v>
      </c>
      <c r="C175" s="294" t="s">
        <v>383</v>
      </c>
      <c r="D175" s="294" t="s">
        <v>26</v>
      </c>
      <c r="E175" s="294" t="s">
        <v>390</v>
      </c>
      <c r="F175" s="259" t="s">
        <v>422</v>
      </c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6"/>
      <c r="AD175" s="266"/>
      <c r="AE175" s="266"/>
      <c r="AF175" s="266"/>
      <c r="AG175" s="266"/>
      <c r="AH175" s="266"/>
      <c r="AI175" s="266"/>
      <c r="AJ175" s="266"/>
      <c r="AK175" s="266"/>
      <c r="AL175" s="266"/>
      <c r="AM175" s="266"/>
      <c r="AN175" s="266"/>
      <c r="AO175" s="266"/>
      <c r="AP175" s="266"/>
      <c r="AQ175" s="266"/>
      <c r="AR175" s="266"/>
      <c r="AS175" s="266"/>
      <c r="AT175" s="266"/>
      <c r="AU175" s="266"/>
      <c r="AV175" s="266"/>
      <c r="AW175" s="266"/>
      <c r="AX175" s="266"/>
      <c r="AY175" s="266"/>
      <c r="AZ175" s="266"/>
      <c r="BA175" s="266"/>
      <c r="BB175" s="266"/>
      <c r="BC175" s="266"/>
    </row>
    <row r="176" spans="1:55" ht="12" customHeight="1">
      <c r="A176" s="299" t="s">
        <v>630</v>
      </c>
      <c r="B176" s="295" t="s">
        <v>299</v>
      </c>
      <c r="C176" s="295" t="s">
        <v>253</v>
      </c>
      <c r="D176" s="295" t="s">
        <v>26</v>
      </c>
      <c r="E176" s="295" t="s">
        <v>391</v>
      </c>
      <c r="F176" s="259" t="s">
        <v>657</v>
      </c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  <c r="X176" s="266"/>
      <c r="Y176" s="266"/>
      <c r="Z176" s="266"/>
      <c r="AA176" s="266"/>
      <c r="AB176" s="266"/>
      <c r="AC176" s="266"/>
      <c r="AD176" s="266"/>
      <c r="AE176" s="266"/>
      <c r="AF176" s="266"/>
      <c r="AG176" s="266"/>
      <c r="AH176" s="266"/>
      <c r="AI176" s="266"/>
      <c r="AJ176" s="266"/>
      <c r="AK176" s="266"/>
      <c r="AL176" s="266"/>
      <c r="AM176" s="266"/>
      <c r="AN176" s="266"/>
      <c r="AO176" s="266"/>
      <c r="AP176" s="266"/>
      <c r="AQ176" s="266"/>
      <c r="AR176" s="266"/>
      <c r="AS176" s="266"/>
      <c r="AT176" s="266"/>
      <c r="AU176" s="266"/>
      <c r="AV176" s="266"/>
      <c r="AW176" s="266"/>
      <c r="AX176" s="266"/>
      <c r="AY176" s="266"/>
      <c r="AZ176" s="266"/>
      <c r="BA176" s="266"/>
      <c r="BB176" s="266"/>
      <c r="BC176" s="266"/>
    </row>
    <row r="177" spans="1:55" ht="12" customHeight="1">
      <c r="A177" s="300" t="s">
        <v>631</v>
      </c>
      <c r="B177" s="116" t="s">
        <v>300</v>
      </c>
      <c r="C177" s="116" t="s">
        <v>252</v>
      </c>
      <c r="D177" s="116" t="s">
        <v>22</v>
      </c>
      <c r="E177" s="116" t="s">
        <v>392</v>
      </c>
      <c r="F177" s="259" t="s">
        <v>429</v>
      </c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6"/>
      <c r="AD177" s="266"/>
      <c r="AE177" s="266"/>
      <c r="AF177" s="266"/>
      <c r="AG177" s="266"/>
      <c r="AH177" s="266"/>
      <c r="AI177" s="266"/>
      <c r="AJ177" s="266"/>
      <c r="AK177" s="266"/>
      <c r="AL177" s="266"/>
      <c r="AM177" s="266"/>
      <c r="AN177" s="266"/>
      <c r="AO177" s="266"/>
      <c r="AP177" s="266"/>
      <c r="AQ177" s="266"/>
      <c r="AR177" s="266"/>
      <c r="AS177" s="266"/>
      <c r="AT177" s="266"/>
      <c r="AU177" s="266"/>
      <c r="AV177" s="266"/>
      <c r="AW177" s="266"/>
      <c r="AX177" s="266"/>
      <c r="AY177" s="266"/>
      <c r="AZ177" s="266"/>
      <c r="BA177" s="266"/>
      <c r="BB177" s="266"/>
      <c r="BC177" s="266"/>
    </row>
    <row r="178" spans="1:55" ht="12" customHeight="1" thickBot="1">
      <c r="A178" s="301" t="s">
        <v>632</v>
      </c>
      <c r="B178" s="294" t="s">
        <v>302</v>
      </c>
      <c r="C178" s="294" t="s">
        <v>385</v>
      </c>
      <c r="D178" s="294" t="s">
        <v>26</v>
      </c>
      <c r="E178" s="294" t="s">
        <v>393</v>
      </c>
      <c r="F178" s="259" t="s">
        <v>422</v>
      </c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</row>
    <row r="179" spans="1:55" ht="12" customHeight="1">
      <c r="A179" s="299" t="s">
        <v>633</v>
      </c>
      <c r="B179" s="295" t="s">
        <v>299</v>
      </c>
      <c r="C179" s="295" t="s">
        <v>252</v>
      </c>
      <c r="D179" s="295" t="s">
        <v>22</v>
      </c>
      <c r="E179" s="295" t="s">
        <v>394</v>
      </c>
      <c r="F179" s="259" t="s">
        <v>429</v>
      </c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  <c r="AD179" s="266"/>
      <c r="AE179" s="266"/>
      <c r="AF179" s="266"/>
      <c r="AG179" s="266"/>
      <c r="AH179" s="266"/>
      <c r="AI179" s="266"/>
      <c r="AJ179" s="266"/>
      <c r="AK179" s="266"/>
      <c r="AL179" s="266"/>
      <c r="AM179" s="266"/>
      <c r="AN179" s="266"/>
      <c r="AO179" s="266"/>
      <c r="AP179" s="266"/>
      <c r="AQ179" s="266"/>
      <c r="AR179" s="266"/>
      <c r="AS179" s="266"/>
      <c r="AT179" s="266"/>
      <c r="AU179" s="266"/>
      <c r="AV179" s="266"/>
      <c r="AW179" s="266"/>
      <c r="AX179" s="266"/>
      <c r="AY179" s="266"/>
      <c r="AZ179" s="266"/>
      <c r="BA179" s="266"/>
      <c r="BB179" s="266"/>
      <c r="BC179" s="266"/>
    </row>
    <row r="180" spans="1:55" ht="12" customHeight="1">
      <c r="A180" s="300" t="s">
        <v>634</v>
      </c>
      <c r="B180" s="116" t="s">
        <v>300</v>
      </c>
      <c r="C180" s="116" t="s">
        <v>253</v>
      </c>
      <c r="D180" s="116" t="s">
        <v>26</v>
      </c>
      <c r="E180" s="116" t="s">
        <v>395</v>
      </c>
      <c r="F180" s="259" t="s">
        <v>657</v>
      </c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66"/>
      <c r="U180" s="266"/>
      <c r="V180" s="266"/>
      <c r="W180" s="266"/>
      <c r="X180" s="266"/>
      <c r="Y180" s="266"/>
      <c r="Z180" s="266"/>
      <c r="AA180" s="266"/>
      <c r="AB180" s="266"/>
      <c r="AC180" s="266"/>
      <c r="AD180" s="266"/>
      <c r="AE180" s="266"/>
      <c r="AF180" s="266"/>
      <c r="AG180" s="266"/>
      <c r="AH180" s="266"/>
      <c r="AI180" s="266"/>
      <c r="AJ180" s="266"/>
      <c r="AK180" s="266"/>
      <c r="AL180" s="266"/>
      <c r="AM180" s="266"/>
      <c r="AN180" s="266"/>
      <c r="AO180" s="266"/>
      <c r="AP180" s="266"/>
      <c r="AQ180" s="266"/>
      <c r="AR180" s="266"/>
      <c r="AS180" s="266"/>
      <c r="AT180" s="266"/>
      <c r="AU180" s="266"/>
      <c r="AV180" s="266"/>
      <c r="AW180" s="266"/>
      <c r="AX180" s="266"/>
      <c r="AY180" s="266"/>
      <c r="AZ180" s="266"/>
      <c r="BA180" s="266"/>
      <c r="BB180" s="266"/>
      <c r="BC180" s="266"/>
    </row>
    <row r="181" spans="1:55" ht="12" customHeight="1" thickBot="1">
      <c r="A181" s="301" t="s">
        <v>635</v>
      </c>
      <c r="B181" s="294" t="s">
        <v>302</v>
      </c>
      <c r="C181" s="294" t="s">
        <v>396</v>
      </c>
      <c r="D181" s="294" t="s">
        <v>58</v>
      </c>
      <c r="E181" s="294" t="s">
        <v>397</v>
      </c>
      <c r="F181" s="259" t="s">
        <v>420</v>
      </c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66"/>
      <c r="U181" s="266"/>
      <c r="V181" s="266"/>
      <c r="W181" s="266"/>
      <c r="X181" s="266"/>
      <c r="Y181" s="266"/>
      <c r="Z181" s="266"/>
      <c r="AA181" s="266"/>
      <c r="AB181" s="266"/>
      <c r="AC181" s="266"/>
      <c r="AD181" s="266"/>
      <c r="AE181" s="266"/>
      <c r="AF181" s="266"/>
      <c r="AG181" s="266"/>
      <c r="AH181" s="266"/>
      <c r="AI181" s="266"/>
      <c r="AJ181" s="266"/>
      <c r="AK181" s="266"/>
      <c r="AL181" s="266"/>
      <c r="AM181" s="266"/>
      <c r="AN181" s="266"/>
      <c r="AO181" s="266"/>
      <c r="AP181" s="266"/>
      <c r="AQ181" s="266"/>
      <c r="AR181" s="266"/>
      <c r="AS181" s="266"/>
      <c r="AT181" s="266"/>
      <c r="AU181" s="266"/>
      <c r="AV181" s="266"/>
      <c r="AW181" s="266"/>
      <c r="AX181" s="266"/>
      <c r="AY181" s="266"/>
      <c r="AZ181" s="266"/>
      <c r="BA181" s="266"/>
      <c r="BB181" s="266"/>
      <c r="BC181" s="266"/>
    </row>
    <row r="182" spans="1:55" ht="12" customHeight="1">
      <c r="A182" s="299" t="s">
        <v>636</v>
      </c>
      <c r="B182" s="295" t="s">
        <v>299</v>
      </c>
      <c r="C182" s="295" t="s">
        <v>252</v>
      </c>
      <c r="D182" s="295" t="s">
        <v>22</v>
      </c>
      <c r="E182" s="295" t="s">
        <v>398</v>
      </c>
      <c r="F182" s="259" t="s">
        <v>429</v>
      </c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6"/>
      <c r="T182" s="266"/>
      <c r="U182" s="266"/>
      <c r="V182" s="266"/>
      <c r="W182" s="266"/>
      <c r="X182" s="266"/>
      <c r="Y182" s="266"/>
      <c r="Z182" s="266"/>
      <c r="AA182" s="266"/>
      <c r="AB182" s="266"/>
      <c r="AC182" s="266"/>
      <c r="AD182" s="266"/>
      <c r="AE182" s="266"/>
      <c r="AF182" s="266"/>
      <c r="AG182" s="266"/>
      <c r="AH182" s="266"/>
      <c r="AI182" s="266"/>
      <c r="AJ182" s="266"/>
      <c r="AK182" s="266"/>
      <c r="AL182" s="266"/>
      <c r="AM182" s="266"/>
      <c r="AN182" s="266"/>
      <c r="AO182" s="266"/>
      <c r="AP182" s="266"/>
      <c r="AQ182" s="266"/>
      <c r="AR182" s="266"/>
      <c r="AS182" s="266"/>
      <c r="AT182" s="266"/>
      <c r="AU182" s="266"/>
      <c r="AV182" s="266"/>
      <c r="AW182" s="266"/>
      <c r="AX182" s="266"/>
      <c r="AY182" s="266"/>
      <c r="AZ182" s="266"/>
      <c r="BA182" s="266"/>
      <c r="BB182" s="266"/>
      <c r="BC182" s="266"/>
    </row>
    <row r="183" spans="1:55" ht="12" customHeight="1">
      <c r="A183" s="300" t="s">
        <v>637</v>
      </c>
      <c r="B183" s="116" t="s">
        <v>300</v>
      </c>
      <c r="C183" s="116" t="s">
        <v>253</v>
      </c>
      <c r="D183" s="116" t="s">
        <v>26</v>
      </c>
      <c r="E183" s="116" t="s">
        <v>399</v>
      </c>
      <c r="F183" s="259" t="s">
        <v>657</v>
      </c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6"/>
      <c r="T183" s="266"/>
      <c r="U183" s="266"/>
      <c r="V183" s="266"/>
      <c r="W183" s="266"/>
      <c r="X183" s="266"/>
      <c r="Y183" s="266"/>
      <c r="Z183" s="266"/>
      <c r="AA183" s="266"/>
      <c r="AB183" s="266"/>
      <c r="AC183" s="266"/>
      <c r="AD183" s="266"/>
      <c r="AE183" s="266"/>
      <c r="AF183" s="266"/>
      <c r="AG183" s="266"/>
      <c r="AH183" s="266"/>
      <c r="AI183" s="266"/>
      <c r="AJ183" s="266"/>
      <c r="AK183" s="266"/>
      <c r="AL183" s="266"/>
      <c r="AM183" s="266"/>
      <c r="AN183" s="266"/>
      <c r="AO183" s="266"/>
      <c r="AP183" s="266"/>
      <c r="AQ183" s="266"/>
      <c r="AR183" s="266"/>
      <c r="AS183" s="266"/>
      <c r="AT183" s="266"/>
      <c r="AU183" s="266"/>
      <c r="AV183" s="266"/>
      <c r="AW183" s="266"/>
      <c r="AX183" s="266"/>
      <c r="AY183" s="266"/>
      <c r="AZ183" s="266"/>
      <c r="BA183" s="266"/>
      <c r="BB183" s="266"/>
      <c r="BC183" s="266"/>
    </row>
    <row r="184" spans="1:55" ht="12" customHeight="1" thickBot="1">
      <c r="A184" s="301" t="s">
        <v>638</v>
      </c>
      <c r="B184" s="294" t="s">
        <v>302</v>
      </c>
      <c r="C184" s="294" t="s">
        <v>400</v>
      </c>
      <c r="D184" s="294" t="s">
        <v>58</v>
      </c>
      <c r="E184" s="294" t="s">
        <v>401</v>
      </c>
      <c r="F184" s="259" t="s">
        <v>649</v>
      </c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66"/>
      <c r="U184" s="266"/>
      <c r="V184" s="266"/>
      <c r="W184" s="266"/>
      <c r="X184" s="266"/>
      <c r="Y184" s="266"/>
      <c r="Z184" s="266"/>
      <c r="AA184" s="266"/>
      <c r="AB184" s="266"/>
      <c r="AC184" s="266"/>
      <c r="AD184" s="266"/>
      <c r="AE184" s="266"/>
      <c r="AF184" s="266"/>
      <c r="AG184" s="266"/>
      <c r="AH184" s="266"/>
      <c r="AI184" s="266"/>
      <c r="AJ184" s="266"/>
      <c r="AK184" s="266"/>
      <c r="AL184" s="266"/>
      <c r="AM184" s="266"/>
      <c r="AN184" s="266"/>
      <c r="AO184" s="266"/>
      <c r="AP184" s="266"/>
      <c r="AQ184" s="266"/>
      <c r="AR184" s="266"/>
      <c r="AS184" s="266"/>
      <c r="AT184" s="266"/>
      <c r="AU184" s="266"/>
      <c r="AV184" s="266"/>
      <c r="AW184" s="266"/>
      <c r="AX184" s="266"/>
      <c r="AY184" s="266"/>
      <c r="AZ184" s="266"/>
      <c r="BA184" s="266"/>
      <c r="BB184" s="266"/>
      <c r="BC184" s="266"/>
    </row>
    <row r="185" spans="1:55" ht="12" customHeight="1">
      <c r="A185" s="299" t="s">
        <v>639</v>
      </c>
      <c r="B185" s="295" t="s">
        <v>299</v>
      </c>
      <c r="C185" s="295" t="s">
        <v>253</v>
      </c>
      <c r="D185" s="295" t="s">
        <v>26</v>
      </c>
      <c r="E185" s="295" t="s">
        <v>402</v>
      </c>
      <c r="F185" s="259" t="s">
        <v>657</v>
      </c>
      <c r="G185" s="353"/>
      <c r="H185" s="287"/>
      <c r="I185" s="266"/>
      <c r="J185" s="287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  <c r="AB185" s="266"/>
      <c r="AC185" s="266"/>
      <c r="AD185" s="266"/>
      <c r="AE185" s="266"/>
      <c r="AF185" s="266"/>
      <c r="AG185" s="266"/>
      <c r="AH185" s="266"/>
      <c r="AI185" s="266"/>
      <c r="AJ185" s="266"/>
      <c r="AK185" s="266"/>
      <c r="AL185" s="266"/>
      <c r="AM185" s="266"/>
      <c r="AN185" s="266"/>
      <c r="AO185" s="266"/>
      <c r="AP185" s="266"/>
      <c r="AQ185" s="266"/>
      <c r="AR185" s="266"/>
      <c r="AS185" s="266"/>
      <c r="AT185" s="266"/>
      <c r="AU185" s="266"/>
      <c r="AV185" s="266"/>
      <c r="AW185" s="266"/>
      <c r="AX185" s="266"/>
      <c r="AY185" s="266"/>
      <c r="AZ185" s="266"/>
      <c r="BA185" s="266"/>
      <c r="BB185" s="266"/>
      <c r="BC185" s="266"/>
    </row>
    <row r="186" spans="1:55" ht="12" customHeight="1">
      <c r="A186" s="300" t="s">
        <v>640</v>
      </c>
      <c r="B186" s="116" t="s">
        <v>300</v>
      </c>
      <c r="C186" s="116" t="s">
        <v>252</v>
      </c>
      <c r="D186" s="116" t="s">
        <v>22</v>
      </c>
      <c r="E186" s="116" t="s">
        <v>403</v>
      </c>
      <c r="F186" s="259" t="s">
        <v>429</v>
      </c>
      <c r="G186" s="353"/>
      <c r="H186" s="287"/>
      <c r="I186" s="266"/>
      <c r="J186" s="287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  <c r="AB186" s="266"/>
      <c r="AC186" s="266"/>
      <c r="AD186" s="266"/>
      <c r="AE186" s="266"/>
      <c r="AF186" s="266"/>
      <c r="AG186" s="266"/>
      <c r="AH186" s="266"/>
      <c r="AI186" s="266"/>
      <c r="AJ186" s="266"/>
      <c r="AK186" s="266"/>
      <c r="AL186" s="266"/>
      <c r="AM186" s="266"/>
      <c r="AN186" s="266"/>
      <c r="AO186" s="266"/>
      <c r="AP186" s="266"/>
      <c r="AQ186" s="266"/>
      <c r="AR186" s="266"/>
      <c r="AS186" s="266"/>
      <c r="AT186" s="266"/>
      <c r="AU186" s="266"/>
      <c r="AV186" s="266"/>
      <c r="AW186" s="266"/>
      <c r="AX186" s="266"/>
      <c r="AY186" s="266"/>
      <c r="AZ186" s="266"/>
      <c r="BA186" s="266"/>
      <c r="BB186" s="266"/>
      <c r="BC186" s="266"/>
    </row>
    <row r="187" spans="1:55" ht="12" customHeight="1" thickBot="1">
      <c r="A187" s="301" t="s">
        <v>641</v>
      </c>
      <c r="B187" s="294" t="s">
        <v>302</v>
      </c>
      <c r="C187" s="294" t="s">
        <v>154</v>
      </c>
      <c r="D187" s="294" t="s">
        <v>26</v>
      </c>
      <c r="E187" s="294" t="s">
        <v>404</v>
      </c>
      <c r="F187" s="259" t="s">
        <v>655</v>
      </c>
      <c r="G187" s="266"/>
      <c r="H187" s="266"/>
      <c r="I187" s="266"/>
      <c r="J187" s="287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X187" s="266"/>
      <c r="Y187" s="266"/>
      <c r="Z187" s="266"/>
      <c r="AA187" s="266"/>
      <c r="AB187" s="266"/>
      <c r="AC187" s="266"/>
      <c r="AD187" s="266"/>
      <c r="AE187" s="266"/>
      <c r="AF187" s="266"/>
      <c r="AG187" s="266"/>
      <c r="AH187" s="266"/>
      <c r="AI187" s="266"/>
      <c r="AJ187" s="266"/>
      <c r="AK187" s="266"/>
      <c r="AL187" s="266"/>
      <c r="AM187" s="266"/>
      <c r="AN187" s="266"/>
      <c r="AO187" s="266"/>
      <c r="AP187" s="266"/>
      <c r="AQ187" s="266"/>
      <c r="AR187" s="266"/>
      <c r="AS187" s="266"/>
      <c r="AT187" s="266"/>
      <c r="AU187" s="266"/>
      <c r="AV187" s="266"/>
      <c r="AW187" s="266"/>
      <c r="AX187" s="266"/>
      <c r="AY187" s="266"/>
      <c r="AZ187" s="266"/>
      <c r="BA187" s="266"/>
      <c r="BB187" s="266"/>
      <c r="BC187" s="266"/>
    </row>
    <row r="188" spans="1:55" ht="12" customHeight="1">
      <c r="A188" s="299" t="s">
        <v>642</v>
      </c>
      <c r="B188" s="295" t="s">
        <v>299</v>
      </c>
      <c r="C188" s="295" t="s">
        <v>252</v>
      </c>
      <c r="D188" s="295" t="s">
        <v>22</v>
      </c>
      <c r="E188" s="295">
        <v>745</v>
      </c>
      <c r="F188" s="259" t="s">
        <v>429</v>
      </c>
      <c r="G188" s="266"/>
      <c r="H188" s="287"/>
      <c r="I188" s="266"/>
      <c r="J188" s="287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X188" s="266"/>
      <c r="Y188" s="266"/>
      <c r="Z188" s="266"/>
      <c r="AA188" s="266"/>
      <c r="AB188" s="266"/>
      <c r="AC188" s="266"/>
      <c r="AD188" s="266"/>
      <c r="AE188" s="266"/>
      <c r="AF188" s="266"/>
      <c r="AG188" s="266"/>
      <c r="AH188" s="266"/>
      <c r="AI188" s="266"/>
      <c r="AJ188" s="266"/>
      <c r="AK188" s="266"/>
      <c r="AL188" s="266"/>
      <c r="AM188" s="266"/>
      <c r="AN188" s="266"/>
      <c r="AO188" s="266"/>
      <c r="AP188" s="266"/>
      <c r="AQ188" s="266"/>
      <c r="AR188" s="266"/>
      <c r="AS188" s="266"/>
      <c r="AT188" s="266"/>
      <c r="AU188" s="266"/>
      <c r="AV188" s="266"/>
      <c r="AW188" s="266"/>
      <c r="AX188" s="266"/>
      <c r="AY188" s="266"/>
      <c r="AZ188" s="266"/>
      <c r="BA188" s="266"/>
      <c r="BB188" s="266"/>
      <c r="BC188" s="266"/>
    </row>
    <row r="189" spans="1:55" ht="12" customHeight="1">
      <c r="A189" s="300" t="s">
        <v>643</v>
      </c>
      <c r="B189" s="116" t="s">
        <v>300</v>
      </c>
      <c r="C189" s="116" t="s">
        <v>253</v>
      </c>
      <c r="D189" s="116" t="s">
        <v>26</v>
      </c>
      <c r="E189" s="116">
        <v>316</v>
      </c>
      <c r="F189" s="259" t="s">
        <v>657</v>
      </c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  <c r="X189" s="266"/>
      <c r="Y189" s="266"/>
      <c r="Z189" s="266"/>
      <c r="AA189" s="266"/>
      <c r="AB189" s="266"/>
      <c r="AC189" s="266"/>
      <c r="AD189" s="266"/>
      <c r="AE189" s="266"/>
      <c r="AF189" s="266"/>
      <c r="AG189" s="266"/>
      <c r="AH189" s="266"/>
      <c r="AI189" s="266"/>
      <c r="AJ189" s="266"/>
      <c r="AK189" s="266"/>
      <c r="AL189" s="266"/>
      <c r="AM189" s="266"/>
      <c r="AN189" s="266"/>
      <c r="AO189" s="266"/>
      <c r="AP189" s="266"/>
      <c r="AQ189" s="266"/>
      <c r="AR189" s="266"/>
      <c r="AS189" s="266"/>
      <c r="AT189" s="266"/>
      <c r="AU189" s="266"/>
      <c r="AV189" s="266"/>
      <c r="AW189" s="266"/>
      <c r="AX189" s="266"/>
      <c r="AY189" s="266"/>
      <c r="AZ189" s="266"/>
      <c r="BA189" s="266"/>
      <c r="BB189" s="266"/>
      <c r="BC189" s="266"/>
    </row>
    <row r="190" spans="1:55" ht="12" customHeight="1" thickBot="1">
      <c r="A190" s="301" t="s">
        <v>644</v>
      </c>
      <c r="B190" s="294" t="s">
        <v>302</v>
      </c>
      <c r="C190" s="294" t="s">
        <v>405</v>
      </c>
      <c r="D190" s="294" t="s">
        <v>354</v>
      </c>
      <c r="E190" s="294">
        <v>198</v>
      </c>
      <c r="F190" s="259" t="s">
        <v>420</v>
      </c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  <c r="AC190" s="266"/>
      <c r="AD190" s="266"/>
      <c r="AE190" s="266"/>
      <c r="AF190" s="266"/>
      <c r="AG190" s="266"/>
      <c r="AH190" s="266"/>
      <c r="AI190" s="266"/>
      <c r="AJ190" s="266"/>
      <c r="AK190" s="266"/>
      <c r="AL190" s="266"/>
      <c r="AM190" s="266"/>
      <c r="AN190" s="266"/>
      <c r="AO190" s="266"/>
      <c r="AP190" s="266"/>
      <c r="AQ190" s="266"/>
      <c r="AR190" s="266"/>
      <c r="AS190" s="266"/>
      <c r="AT190" s="266"/>
      <c r="AU190" s="266"/>
      <c r="AV190" s="266"/>
      <c r="AW190" s="266"/>
      <c r="AX190" s="266"/>
      <c r="AY190" s="266"/>
      <c r="AZ190" s="266"/>
      <c r="BA190" s="266"/>
      <c r="BB190" s="266"/>
      <c r="BC190" s="266"/>
    </row>
    <row r="191" spans="1:55" ht="12" customHeight="1">
      <c r="A191" s="299" t="s">
        <v>645</v>
      </c>
      <c r="B191" s="295" t="s">
        <v>299</v>
      </c>
      <c r="C191" s="295" t="s">
        <v>252</v>
      </c>
      <c r="D191" s="295" t="s">
        <v>22</v>
      </c>
      <c r="E191" s="295">
        <v>946</v>
      </c>
      <c r="F191" s="259" t="s">
        <v>429</v>
      </c>
      <c r="G191" s="287"/>
      <c r="H191" s="266"/>
      <c r="I191" s="287"/>
      <c r="J191" s="287"/>
      <c r="K191" s="287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  <c r="AC191" s="266"/>
      <c r="AD191" s="266"/>
      <c r="AE191" s="266"/>
      <c r="AF191" s="266"/>
      <c r="AG191" s="266"/>
      <c r="AH191" s="266"/>
      <c r="AI191" s="266"/>
      <c r="AJ191" s="266"/>
      <c r="AK191" s="266"/>
      <c r="AL191" s="266"/>
      <c r="AM191" s="266"/>
      <c r="AN191" s="266"/>
      <c r="AO191" s="266"/>
      <c r="AP191" s="266"/>
      <c r="AQ191" s="266"/>
      <c r="AR191" s="266"/>
      <c r="AS191" s="266"/>
      <c r="AT191" s="266"/>
      <c r="AU191" s="266"/>
      <c r="AV191" s="266"/>
      <c r="AW191" s="266"/>
      <c r="AX191" s="266"/>
      <c r="AY191" s="266"/>
      <c r="AZ191" s="266"/>
      <c r="BA191" s="266"/>
      <c r="BB191" s="266"/>
      <c r="BC191" s="266"/>
    </row>
    <row r="192" spans="1:55" ht="12" customHeight="1">
      <c r="A192" s="300" t="s">
        <v>646</v>
      </c>
      <c r="B192" s="116" t="s">
        <v>300</v>
      </c>
      <c r="C192" s="116" t="s">
        <v>253</v>
      </c>
      <c r="D192" s="116" t="s">
        <v>26</v>
      </c>
      <c r="E192" s="116">
        <v>670</v>
      </c>
      <c r="F192" s="259" t="s">
        <v>657</v>
      </c>
      <c r="G192" s="287"/>
      <c r="H192" s="266"/>
      <c r="I192" s="266"/>
      <c r="J192" s="287"/>
      <c r="K192" s="287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  <c r="AC192" s="266"/>
      <c r="AD192" s="266"/>
      <c r="AE192" s="266"/>
      <c r="AF192" s="266"/>
      <c r="AG192" s="266"/>
      <c r="AH192" s="266"/>
      <c r="AI192" s="266"/>
      <c r="AJ192" s="266"/>
      <c r="AK192" s="266"/>
      <c r="AL192" s="266"/>
      <c r="AM192" s="266"/>
      <c r="AN192" s="266"/>
      <c r="AO192" s="266"/>
      <c r="AP192" s="266"/>
      <c r="AQ192" s="266"/>
      <c r="AR192" s="266"/>
      <c r="AS192" s="266"/>
      <c r="AT192" s="266"/>
      <c r="AU192" s="266"/>
      <c r="AV192" s="266"/>
      <c r="AW192" s="266"/>
      <c r="AX192" s="266"/>
      <c r="AY192" s="266"/>
      <c r="AZ192" s="266"/>
      <c r="BA192" s="266"/>
      <c r="BB192" s="266"/>
      <c r="BC192" s="266"/>
    </row>
    <row r="193" spans="1:55" ht="12" customHeight="1" thickBot="1">
      <c r="A193" s="301" t="s">
        <v>647</v>
      </c>
      <c r="B193" s="294" t="s">
        <v>302</v>
      </c>
      <c r="C193" s="294" t="s">
        <v>154</v>
      </c>
      <c r="D193" s="294" t="s">
        <v>406</v>
      </c>
      <c r="E193" s="294">
        <v>361</v>
      </c>
      <c r="F193" s="259" t="s">
        <v>655</v>
      </c>
      <c r="G193" s="287"/>
      <c r="H193" s="266"/>
      <c r="I193" s="266"/>
      <c r="J193" s="266"/>
      <c r="K193" s="287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6"/>
      <c r="Z193" s="266"/>
      <c r="AA193" s="266"/>
      <c r="AB193" s="266"/>
      <c r="AC193" s="266"/>
      <c r="AD193" s="266"/>
      <c r="AE193" s="266"/>
      <c r="AF193" s="266"/>
      <c r="AG193" s="266"/>
      <c r="AH193" s="266"/>
      <c r="AI193" s="266"/>
      <c r="AJ193" s="266"/>
      <c r="AK193" s="266"/>
      <c r="AL193" s="266"/>
      <c r="AM193" s="266"/>
      <c r="AN193" s="266"/>
      <c r="AO193" s="266"/>
      <c r="AP193" s="266"/>
      <c r="AQ193" s="266"/>
      <c r="AR193" s="266"/>
      <c r="AS193" s="266"/>
      <c r="AT193" s="266"/>
      <c r="AU193" s="266"/>
      <c r="AV193" s="266"/>
      <c r="AW193" s="266"/>
      <c r="AX193" s="266"/>
      <c r="AY193" s="266"/>
      <c r="AZ193" s="266"/>
      <c r="BA193" s="266"/>
      <c r="BB193" s="266"/>
      <c r="BC193" s="266"/>
    </row>
    <row r="194" spans="1:55" ht="12" customHeight="1">
      <c r="A194" s="299" t="s">
        <v>554</v>
      </c>
      <c r="B194" s="295" t="s">
        <v>299</v>
      </c>
      <c r="C194" s="303" t="s">
        <v>740</v>
      </c>
      <c r="D194" s="303" t="s">
        <v>22</v>
      </c>
      <c r="E194" s="303">
        <v>753</v>
      </c>
      <c r="F194" s="267" t="s">
        <v>668</v>
      </c>
      <c r="G194" s="287"/>
      <c r="H194" s="287"/>
      <c r="I194" s="287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X194" s="266"/>
      <c r="Y194" s="266"/>
      <c r="Z194" s="266"/>
      <c r="AA194" s="266"/>
      <c r="AB194" s="266"/>
      <c r="AC194" s="266"/>
      <c r="AD194" s="266"/>
      <c r="AE194" s="266"/>
      <c r="AF194" s="266"/>
      <c r="AG194" s="266"/>
      <c r="AH194" s="266"/>
      <c r="AI194" s="266"/>
      <c r="AJ194" s="266"/>
      <c r="AK194" s="266"/>
      <c r="AL194" s="266"/>
      <c r="AM194" s="266"/>
      <c r="AN194" s="266"/>
      <c r="AO194" s="266"/>
      <c r="AP194" s="266"/>
      <c r="AQ194" s="266"/>
      <c r="AR194" s="266"/>
      <c r="AS194" s="266"/>
      <c r="AT194" s="266"/>
      <c r="AU194" s="266"/>
      <c r="AV194" s="266"/>
      <c r="AW194" s="266"/>
      <c r="AX194" s="266"/>
      <c r="AY194" s="266"/>
      <c r="AZ194" s="266"/>
      <c r="BA194" s="266"/>
      <c r="BB194" s="266"/>
      <c r="BC194" s="266"/>
    </row>
    <row r="195" spans="1:55" ht="12.75">
      <c r="A195" s="300" t="s">
        <v>555</v>
      </c>
      <c r="B195" s="116" t="s">
        <v>300</v>
      </c>
      <c r="C195" s="116" t="s">
        <v>252</v>
      </c>
      <c r="D195" s="116" t="s">
        <v>60</v>
      </c>
      <c r="E195" s="116">
        <v>476</v>
      </c>
      <c r="F195" s="259" t="s">
        <v>429</v>
      </c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66"/>
      <c r="U195" s="266"/>
      <c r="V195" s="266"/>
      <c r="W195" s="266"/>
      <c r="X195" s="266"/>
      <c r="Y195" s="266"/>
      <c r="Z195" s="266"/>
      <c r="AA195" s="266"/>
      <c r="AB195" s="266"/>
      <c r="AC195" s="266"/>
      <c r="AD195" s="266"/>
      <c r="AE195" s="266"/>
      <c r="AF195" s="266"/>
      <c r="AG195" s="266"/>
      <c r="AH195" s="266"/>
      <c r="AI195" s="266"/>
      <c r="AJ195" s="266"/>
      <c r="AK195" s="266"/>
      <c r="AL195" s="266"/>
      <c r="AM195" s="266"/>
      <c r="AN195" s="266"/>
      <c r="AO195" s="266"/>
      <c r="AP195" s="266"/>
      <c r="AQ195" s="266"/>
      <c r="AR195" s="266"/>
      <c r="AS195" s="266"/>
      <c r="AT195" s="266"/>
      <c r="AU195" s="266"/>
      <c r="AV195" s="266"/>
      <c r="AW195" s="266"/>
      <c r="AX195" s="266"/>
      <c r="AY195" s="266"/>
      <c r="AZ195" s="266"/>
      <c r="BA195" s="266"/>
      <c r="BB195" s="266"/>
      <c r="BC195" s="266"/>
    </row>
    <row r="196" spans="1:55" ht="13.5" thickBot="1">
      <c r="A196" s="301" t="s">
        <v>556</v>
      </c>
      <c r="B196" s="294" t="s">
        <v>302</v>
      </c>
      <c r="C196" s="294" t="s">
        <v>405</v>
      </c>
      <c r="D196" s="294" t="s">
        <v>742</v>
      </c>
      <c r="E196" s="294">
        <v>414</v>
      </c>
      <c r="F196" s="259" t="s">
        <v>420</v>
      </c>
      <c r="G196" s="287"/>
      <c r="H196" s="266"/>
      <c r="I196" s="287"/>
      <c r="J196" s="266"/>
      <c r="K196" s="266"/>
      <c r="L196" s="266"/>
      <c r="M196" s="266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266"/>
      <c r="Z196" s="266"/>
      <c r="AA196" s="266"/>
      <c r="AB196" s="266"/>
      <c r="AC196" s="266"/>
      <c r="AD196" s="266"/>
      <c r="AE196" s="266"/>
      <c r="AF196" s="266"/>
      <c r="AG196" s="266"/>
      <c r="AH196" s="266"/>
      <c r="AI196" s="266"/>
      <c r="AJ196" s="266"/>
      <c r="AK196" s="266"/>
      <c r="AL196" s="266"/>
      <c r="AM196" s="266"/>
      <c r="AN196" s="266"/>
      <c r="AO196" s="266"/>
      <c r="AP196" s="266"/>
      <c r="AQ196" s="266"/>
      <c r="AR196" s="266"/>
      <c r="AS196" s="266"/>
      <c r="AT196" s="266"/>
      <c r="AU196" s="266"/>
      <c r="AV196" s="266"/>
      <c r="AW196" s="266"/>
      <c r="AX196" s="266"/>
      <c r="AY196" s="266"/>
      <c r="AZ196" s="266"/>
      <c r="BA196" s="266"/>
      <c r="BB196" s="266"/>
      <c r="BC196" s="266"/>
    </row>
    <row r="197" spans="1:55" ht="12.75">
      <c r="A197" s="299" t="s">
        <v>557</v>
      </c>
      <c r="B197" s="295" t="s">
        <v>299</v>
      </c>
      <c r="C197" s="303" t="s">
        <v>563</v>
      </c>
      <c r="D197" s="303" t="s">
        <v>563</v>
      </c>
      <c r="E197" s="303" t="s">
        <v>563</v>
      </c>
      <c r="F197" s="259" t="s">
        <v>563</v>
      </c>
      <c r="G197" s="287"/>
      <c r="H197" s="266"/>
      <c r="I197" s="287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  <c r="X197" s="266"/>
      <c r="Y197" s="266"/>
      <c r="Z197" s="266"/>
      <c r="AA197" s="266"/>
      <c r="AB197" s="266"/>
      <c r="AC197" s="266"/>
      <c r="AD197" s="266"/>
      <c r="AE197" s="266"/>
      <c r="AF197" s="266"/>
      <c r="AG197" s="266"/>
      <c r="AH197" s="266"/>
      <c r="AI197" s="266"/>
      <c r="AJ197" s="266"/>
      <c r="AK197" s="266"/>
      <c r="AL197" s="266"/>
      <c r="AM197" s="266"/>
      <c r="AN197" s="266"/>
      <c r="AO197" s="266"/>
      <c r="AP197" s="266"/>
      <c r="AQ197" s="266"/>
      <c r="AR197" s="266"/>
      <c r="AS197" s="266"/>
      <c r="AT197" s="266"/>
      <c r="AU197" s="266"/>
      <c r="AV197" s="266"/>
      <c r="AW197" s="266"/>
      <c r="AX197" s="266"/>
      <c r="AY197" s="266"/>
      <c r="AZ197" s="266"/>
      <c r="BA197" s="266"/>
      <c r="BB197" s="266"/>
      <c r="BC197" s="266"/>
    </row>
    <row r="198" spans="1:55" ht="12.75">
      <c r="A198" s="300" t="s">
        <v>558</v>
      </c>
      <c r="B198" s="116" t="s">
        <v>300</v>
      </c>
      <c r="C198" s="116" t="s">
        <v>563</v>
      </c>
      <c r="D198" s="116" t="s">
        <v>563</v>
      </c>
      <c r="E198" s="116" t="s">
        <v>563</v>
      </c>
      <c r="F198" s="259" t="s">
        <v>563</v>
      </c>
      <c r="G198" s="287"/>
      <c r="H198" s="266"/>
      <c r="I198" s="287"/>
      <c r="J198" s="266"/>
      <c r="K198" s="266"/>
      <c r="L198" s="266"/>
      <c r="M198" s="266"/>
      <c r="N198" s="266"/>
      <c r="O198" s="266"/>
      <c r="P198" s="266"/>
      <c r="Q198" s="266"/>
      <c r="R198" s="266"/>
      <c r="S198" s="266"/>
      <c r="T198" s="266"/>
      <c r="U198" s="266"/>
      <c r="V198" s="266"/>
      <c r="W198" s="266"/>
      <c r="X198" s="266"/>
      <c r="Y198" s="266"/>
      <c r="Z198" s="266"/>
      <c r="AA198" s="266"/>
      <c r="AB198" s="266"/>
      <c r="AC198" s="266"/>
      <c r="AD198" s="266"/>
      <c r="AE198" s="266"/>
      <c r="AF198" s="266"/>
      <c r="AG198" s="266"/>
      <c r="AH198" s="266"/>
      <c r="AI198" s="266"/>
      <c r="AJ198" s="266"/>
      <c r="AK198" s="266"/>
      <c r="AL198" s="266"/>
      <c r="AM198" s="266"/>
      <c r="AN198" s="266"/>
      <c r="AO198" s="266"/>
      <c r="AP198" s="266"/>
      <c r="AQ198" s="266"/>
      <c r="AR198" s="266"/>
      <c r="AS198" s="266"/>
      <c r="AT198" s="266"/>
      <c r="AU198" s="266"/>
      <c r="AV198" s="266"/>
      <c r="AW198" s="266"/>
      <c r="AX198" s="266"/>
      <c r="AY198" s="266"/>
      <c r="AZ198" s="266"/>
      <c r="BA198" s="266"/>
      <c r="BB198" s="266"/>
      <c r="BC198" s="266"/>
    </row>
    <row r="199" spans="1:55" ht="13.5" thickBot="1">
      <c r="A199" s="301" t="s">
        <v>559</v>
      </c>
      <c r="B199" s="294" t="s">
        <v>302</v>
      </c>
      <c r="C199" s="294" t="s">
        <v>563</v>
      </c>
      <c r="D199" s="294" t="s">
        <v>563</v>
      </c>
      <c r="E199" s="294" t="s">
        <v>563</v>
      </c>
      <c r="F199" s="259" t="s">
        <v>563</v>
      </c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266"/>
      <c r="Z199" s="266"/>
      <c r="AA199" s="266"/>
      <c r="AB199" s="266"/>
      <c r="AC199" s="266"/>
      <c r="AD199" s="266"/>
      <c r="AE199" s="266"/>
      <c r="AF199" s="266"/>
      <c r="AG199" s="266"/>
      <c r="AH199" s="266"/>
      <c r="AI199" s="266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6"/>
      <c r="AV199" s="266"/>
      <c r="AW199" s="266"/>
      <c r="AX199" s="266"/>
      <c r="AY199" s="266"/>
      <c r="AZ199" s="266"/>
      <c r="BA199" s="266"/>
      <c r="BB199" s="266"/>
      <c r="BC199" s="266"/>
    </row>
    <row r="200" spans="1:55" ht="12.75">
      <c r="A200" s="299" t="s">
        <v>560</v>
      </c>
      <c r="B200" s="295" t="s">
        <v>299</v>
      </c>
      <c r="C200" s="303" t="s">
        <v>563</v>
      </c>
      <c r="D200" s="303" t="s">
        <v>563</v>
      </c>
      <c r="E200" s="303" t="s">
        <v>563</v>
      </c>
      <c r="F200" s="259" t="s">
        <v>563</v>
      </c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X200" s="266"/>
      <c r="Y200" s="266"/>
      <c r="Z200" s="266"/>
      <c r="AA200" s="266"/>
      <c r="AB200" s="266"/>
      <c r="AC200" s="266"/>
      <c r="AD200" s="266"/>
      <c r="AE200" s="266"/>
      <c r="AF200" s="266"/>
      <c r="AG200" s="266"/>
      <c r="AH200" s="266"/>
      <c r="AI200" s="266"/>
      <c r="AJ200" s="266"/>
      <c r="AK200" s="266"/>
      <c r="AL200" s="266"/>
      <c r="AM200" s="266"/>
      <c r="AN200" s="266"/>
      <c r="AO200" s="266"/>
      <c r="AP200" s="266"/>
      <c r="AQ200" s="266"/>
      <c r="AR200" s="266"/>
      <c r="AS200" s="266"/>
      <c r="AT200" s="266"/>
      <c r="AU200" s="266"/>
      <c r="AV200" s="266"/>
      <c r="AW200" s="266"/>
      <c r="AX200" s="266"/>
      <c r="AY200" s="266"/>
      <c r="AZ200" s="266"/>
      <c r="BA200" s="266"/>
      <c r="BB200" s="266"/>
      <c r="BC200" s="266"/>
    </row>
    <row r="201" spans="1:55" ht="12.75">
      <c r="A201" s="300" t="s">
        <v>561</v>
      </c>
      <c r="B201" s="116" t="s">
        <v>300</v>
      </c>
      <c r="C201" s="116" t="s">
        <v>563</v>
      </c>
      <c r="D201" s="116" t="s">
        <v>563</v>
      </c>
      <c r="E201" s="116" t="s">
        <v>563</v>
      </c>
      <c r="F201" s="259" t="s">
        <v>563</v>
      </c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66"/>
      <c r="U201" s="266"/>
      <c r="V201" s="266"/>
      <c r="W201" s="266"/>
      <c r="X201" s="266"/>
      <c r="Y201" s="266"/>
      <c r="Z201" s="266"/>
      <c r="AA201" s="266"/>
      <c r="AB201" s="266"/>
      <c r="AC201" s="266"/>
      <c r="AD201" s="266"/>
      <c r="AE201" s="266"/>
      <c r="AF201" s="266"/>
      <c r="AG201" s="266"/>
      <c r="AH201" s="266"/>
      <c r="AI201" s="266"/>
      <c r="AJ201" s="266"/>
      <c r="AK201" s="266"/>
      <c r="AL201" s="266"/>
      <c r="AM201" s="266"/>
      <c r="AN201" s="266"/>
      <c r="AO201" s="266"/>
      <c r="AP201" s="266"/>
      <c r="AQ201" s="266"/>
      <c r="AR201" s="266"/>
      <c r="AS201" s="266"/>
      <c r="AT201" s="266"/>
      <c r="AU201" s="266"/>
      <c r="AV201" s="266"/>
      <c r="AW201" s="266"/>
      <c r="AX201" s="266"/>
      <c r="AY201" s="266"/>
      <c r="AZ201" s="266"/>
      <c r="BA201" s="266"/>
      <c r="BB201" s="266"/>
      <c r="BC201" s="266"/>
    </row>
    <row r="202" spans="1:55" ht="13.5" thickBot="1">
      <c r="A202" s="301" t="s">
        <v>562</v>
      </c>
      <c r="B202" s="294" t="s">
        <v>302</v>
      </c>
      <c r="C202" s="294" t="s">
        <v>563</v>
      </c>
      <c r="D202" s="294" t="s">
        <v>563</v>
      </c>
      <c r="E202" s="294" t="s">
        <v>563</v>
      </c>
      <c r="F202" s="259" t="s">
        <v>563</v>
      </c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  <c r="AC202" s="266"/>
      <c r="AD202" s="266"/>
      <c r="AE202" s="266"/>
      <c r="AF202" s="266"/>
      <c r="AG202" s="266"/>
      <c r="AH202" s="266"/>
      <c r="AI202" s="266"/>
      <c r="AJ202" s="266"/>
      <c r="AK202" s="266"/>
      <c r="AL202" s="266"/>
      <c r="AM202" s="266"/>
      <c r="AN202" s="266"/>
      <c r="AO202" s="266"/>
      <c r="AP202" s="266"/>
      <c r="AQ202" s="266"/>
      <c r="AR202" s="266"/>
      <c r="AS202" s="266"/>
      <c r="AT202" s="266"/>
      <c r="AU202" s="266"/>
      <c r="AV202" s="266"/>
      <c r="AW202" s="266"/>
      <c r="AX202" s="266"/>
      <c r="AY202" s="266"/>
      <c r="AZ202" s="266"/>
      <c r="BA202" s="266"/>
      <c r="BB202" s="266"/>
      <c r="BC202" s="266"/>
    </row>
    <row r="203" spans="1:55" ht="12.75">
      <c r="A203" s="112"/>
      <c r="B203" s="112"/>
      <c r="C203" s="112"/>
      <c r="D203" s="112"/>
      <c r="E203" s="112"/>
      <c r="F203" s="112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  <c r="AC203" s="266"/>
      <c r="AD203" s="266"/>
      <c r="AE203" s="266"/>
      <c r="AF203" s="266"/>
      <c r="AG203" s="266"/>
      <c r="AH203" s="266"/>
      <c r="AI203" s="266"/>
      <c r="AJ203" s="266"/>
      <c r="AK203" s="266"/>
      <c r="AL203" s="266"/>
      <c r="AM203" s="266"/>
      <c r="AN203" s="266"/>
      <c r="AO203" s="266"/>
      <c r="AP203" s="266"/>
      <c r="AQ203" s="266"/>
      <c r="AR203" s="266"/>
      <c r="AS203" s="266"/>
      <c r="AT203" s="266"/>
      <c r="AU203" s="266"/>
      <c r="AV203" s="266"/>
      <c r="AW203" s="266"/>
      <c r="AX203" s="266"/>
      <c r="AY203" s="266"/>
      <c r="AZ203" s="266"/>
      <c r="BA203" s="266"/>
      <c r="BB203" s="266"/>
      <c r="BC203" s="266"/>
    </row>
    <row r="204" spans="1:55" ht="12.75">
      <c r="A204" s="112"/>
      <c r="B204" s="112"/>
      <c r="C204" s="112"/>
      <c r="D204" s="112"/>
      <c r="E204" s="112"/>
      <c r="F204" s="112"/>
      <c r="G204" s="266"/>
      <c r="H204" s="266"/>
      <c r="I204" s="266"/>
      <c r="J204" s="266"/>
      <c r="K204" s="266"/>
      <c r="L204" s="266"/>
      <c r="M204" s="266"/>
      <c r="N204" s="266"/>
      <c r="O204" s="266"/>
      <c r="P204" s="266"/>
      <c r="Q204" s="266"/>
      <c r="R204" s="266"/>
      <c r="S204" s="266"/>
      <c r="T204" s="266"/>
      <c r="U204" s="266"/>
      <c r="V204" s="266"/>
      <c r="W204" s="266"/>
      <c r="X204" s="266"/>
      <c r="Y204" s="266"/>
      <c r="Z204" s="266"/>
      <c r="AA204" s="266"/>
      <c r="AB204" s="266"/>
      <c r="AC204" s="266"/>
      <c r="AD204" s="266"/>
      <c r="AE204" s="266"/>
      <c r="AF204" s="266"/>
      <c r="AG204" s="266"/>
      <c r="AH204" s="266"/>
      <c r="AI204" s="266"/>
      <c r="AJ204" s="266"/>
      <c r="AK204" s="266"/>
      <c r="AL204" s="266"/>
      <c r="AM204" s="266"/>
      <c r="AN204" s="266"/>
      <c r="AO204" s="266"/>
      <c r="AP204" s="266"/>
      <c r="AQ204" s="266"/>
      <c r="AR204" s="266"/>
      <c r="AS204" s="266"/>
      <c r="AT204" s="266"/>
      <c r="AU204" s="266"/>
      <c r="AV204" s="266"/>
      <c r="AW204" s="266"/>
      <c r="AX204" s="266"/>
      <c r="AY204" s="266"/>
      <c r="AZ204" s="266"/>
      <c r="BA204" s="266"/>
      <c r="BB204" s="266"/>
      <c r="BC204" s="266"/>
    </row>
    <row r="205" spans="1:55" ht="12.75">
      <c r="A205" s="112"/>
      <c r="B205" s="112"/>
      <c r="C205" s="112"/>
      <c r="D205" s="112"/>
      <c r="E205" s="112"/>
      <c r="F205" s="112"/>
      <c r="G205" s="266"/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266"/>
      <c r="T205" s="266"/>
      <c r="U205" s="266"/>
      <c r="V205" s="266"/>
      <c r="W205" s="266"/>
      <c r="X205" s="266"/>
      <c r="Y205" s="266"/>
      <c r="Z205" s="266"/>
      <c r="AA205" s="266"/>
      <c r="AB205" s="266"/>
      <c r="AC205" s="266"/>
      <c r="AD205" s="266"/>
      <c r="AE205" s="266"/>
      <c r="AF205" s="266"/>
      <c r="AG205" s="266"/>
      <c r="AH205" s="266"/>
      <c r="AI205" s="266"/>
      <c r="AJ205" s="266"/>
      <c r="AK205" s="266"/>
      <c r="AL205" s="266"/>
      <c r="AM205" s="266"/>
      <c r="AN205" s="266"/>
      <c r="AO205" s="266"/>
      <c r="AP205" s="266"/>
      <c r="AQ205" s="266"/>
      <c r="AR205" s="266"/>
      <c r="AS205" s="266"/>
      <c r="AT205" s="266"/>
      <c r="AU205" s="266"/>
      <c r="AV205" s="266"/>
      <c r="AW205" s="266"/>
      <c r="AX205" s="266"/>
      <c r="AY205" s="266"/>
      <c r="AZ205" s="266"/>
      <c r="BA205" s="266"/>
      <c r="BB205" s="266"/>
      <c r="BC205" s="266"/>
    </row>
    <row r="206" spans="1:55" ht="12.75">
      <c r="A206" s="112"/>
      <c r="B206" s="112"/>
      <c r="C206" s="112"/>
      <c r="D206" s="112"/>
      <c r="E206" s="112"/>
      <c r="F206" s="112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66"/>
      <c r="U206" s="266"/>
      <c r="V206" s="266"/>
      <c r="W206" s="266"/>
      <c r="X206" s="266"/>
      <c r="Y206" s="266"/>
      <c r="Z206" s="266"/>
      <c r="AA206" s="266"/>
      <c r="AB206" s="266"/>
      <c r="AC206" s="266"/>
      <c r="AD206" s="266"/>
      <c r="AE206" s="266"/>
      <c r="AF206" s="266"/>
      <c r="AG206" s="266"/>
      <c r="AH206" s="266"/>
      <c r="AI206" s="266"/>
      <c r="AJ206" s="266"/>
      <c r="AK206" s="266"/>
      <c r="AL206" s="266"/>
      <c r="AM206" s="266"/>
      <c r="AN206" s="266"/>
      <c r="AO206" s="266"/>
      <c r="AP206" s="266"/>
      <c r="AQ206" s="266"/>
      <c r="AR206" s="266"/>
      <c r="AS206" s="266"/>
      <c r="AT206" s="266"/>
      <c r="AU206" s="266"/>
      <c r="AV206" s="266"/>
      <c r="AW206" s="266"/>
      <c r="AX206" s="266"/>
      <c r="AY206" s="266"/>
      <c r="AZ206" s="266"/>
      <c r="BA206" s="266"/>
      <c r="BB206" s="266"/>
      <c r="BC206" s="266"/>
    </row>
    <row r="207" spans="1:55" ht="12.75">
      <c r="A207" s="112"/>
      <c r="B207" s="112"/>
      <c r="C207" s="112"/>
      <c r="D207" s="112"/>
      <c r="E207" s="112"/>
      <c r="F207" s="112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  <c r="S207" s="266"/>
      <c r="T207" s="266"/>
      <c r="U207" s="266"/>
      <c r="V207" s="266"/>
      <c r="W207" s="266"/>
      <c r="X207" s="266"/>
      <c r="Y207" s="266"/>
      <c r="Z207" s="266"/>
      <c r="AA207" s="266"/>
      <c r="AB207" s="266"/>
      <c r="AC207" s="266"/>
      <c r="AD207" s="266"/>
      <c r="AE207" s="266"/>
      <c r="AF207" s="266"/>
      <c r="AG207" s="266"/>
      <c r="AH207" s="266"/>
      <c r="AI207" s="266"/>
      <c r="AJ207" s="266"/>
      <c r="AK207" s="266"/>
      <c r="AL207" s="266"/>
      <c r="AM207" s="266"/>
      <c r="AN207" s="266"/>
      <c r="AO207" s="266"/>
      <c r="AP207" s="266"/>
      <c r="AQ207" s="266"/>
      <c r="AR207" s="266"/>
      <c r="AS207" s="266"/>
      <c r="AT207" s="266"/>
      <c r="AU207" s="266"/>
      <c r="AV207" s="266"/>
      <c r="AW207" s="266"/>
      <c r="AX207" s="266"/>
      <c r="AY207" s="266"/>
      <c r="AZ207" s="266"/>
      <c r="BA207" s="266"/>
      <c r="BB207" s="266"/>
      <c r="BC207" s="266"/>
    </row>
    <row r="208" spans="1:55" ht="12.75">
      <c r="A208" s="112"/>
      <c r="B208" s="112"/>
      <c r="C208" s="112"/>
      <c r="D208" s="112"/>
      <c r="E208" s="112"/>
      <c r="F208" s="112"/>
      <c r="G208" s="266"/>
      <c r="H208" s="266"/>
      <c r="I208" s="266"/>
      <c r="J208" s="266"/>
      <c r="K208" s="266"/>
      <c r="L208" s="266"/>
      <c r="M208" s="266"/>
      <c r="N208" s="266"/>
      <c r="O208" s="266"/>
      <c r="P208" s="266"/>
      <c r="Q208" s="266"/>
      <c r="R208" s="266"/>
      <c r="S208" s="266"/>
      <c r="T208" s="266"/>
      <c r="U208" s="266"/>
      <c r="V208" s="266"/>
      <c r="W208" s="266"/>
      <c r="X208" s="266"/>
      <c r="Y208" s="266"/>
      <c r="Z208" s="266"/>
      <c r="AA208" s="266"/>
      <c r="AB208" s="266"/>
      <c r="AC208" s="266"/>
      <c r="AD208" s="266"/>
      <c r="AE208" s="266"/>
      <c r="AF208" s="266"/>
      <c r="AG208" s="266"/>
      <c r="AH208" s="266"/>
      <c r="AI208" s="266"/>
      <c r="AJ208" s="266"/>
      <c r="AK208" s="266"/>
      <c r="AL208" s="266"/>
      <c r="AM208" s="266"/>
      <c r="AN208" s="266"/>
      <c r="AO208" s="266"/>
      <c r="AP208" s="266"/>
      <c r="AQ208" s="266"/>
      <c r="AR208" s="266"/>
      <c r="AS208" s="266"/>
      <c r="AT208" s="266"/>
      <c r="AU208" s="266"/>
      <c r="AV208" s="266"/>
      <c r="AW208" s="266"/>
      <c r="AX208" s="266"/>
      <c r="AY208" s="266"/>
      <c r="AZ208" s="266"/>
      <c r="BA208" s="266"/>
      <c r="BB208" s="266"/>
      <c r="BC208" s="266"/>
    </row>
    <row r="209" spans="1:55" ht="12.75">
      <c r="A209" s="112"/>
      <c r="B209" s="112"/>
      <c r="C209" s="112"/>
      <c r="D209" s="112"/>
      <c r="E209" s="112"/>
      <c r="F209" s="112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266"/>
      <c r="S209" s="266"/>
      <c r="T209" s="266"/>
      <c r="U209" s="266"/>
      <c r="V209" s="266"/>
      <c r="W209" s="266"/>
      <c r="X209" s="266"/>
      <c r="Y209" s="266"/>
      <c r="Z209" s="266"/>
      <c r="AA209" s="266"/>
      <c r="AB209" s="266"/>
      <c r="AC209" s="266"/>
      <c r="AD209" s="266"/>
      <c r="AE209" s="266"/>
      <c r="AF209" s="266"/>
      <c r="AG209" s="266"/>
      <c r="AH209" s="266"/>
      <c r="AI209" s="266"/>
      <c r="AJ209" s="266"/>
      <c r="AK209" s="266"/>
      <c r="AL209" s="266"/>
      <c r="AM209" s="266"/>
      <c r="AN209" s="266"/>
      <c r="AO209" s="266"/>
      <c r="AP209" s="266"/>
      <c r="AQ209" s="266"/>
      <c r="AR209" s="266"/>
      <c r="AS209" s="266"/>
      <c r="AT209" s="266"/>
      <c r="AU209" s="266"/>
      <c r="AV209" s="266"/>
      <c r="AW209" s="266"/>
      <c r="AX209" s="266"/>
      <c r="AY209" s="266"/>
      <c r="AZ209" s="266"/>
      <c r="BA209" s="266"/>
      <c r="BB209" s="266"/>
      <c r="BC209" s="266"/>
    </row>
    <row r="210" spans="1:55" ht="12.75">
      <c r="A210" s="112"/>
      <c r="B210" s="112"/>
      <c r="C210" s="112"/>
      <c r="D210" s="112"/>
      <c r="E210" s="112"/>
      <c r="F210" s="112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66"/>
      <c r="U210" s="266"/>
      <c r="V210" s="266"/>
      <c r="W210" s="266"/>
      <c r="X210" s="266"/>
      <c r="Y210" s="266"/>
      <c r="Z210" s="266"/>
      <c r="AA210" s="266"/>
      <c r="AB210" s="266"/>
      <c r="AC210" s="266"/>
      <c r="AD210" s="266"/>
      <c r="AE210" s="266"/>
      <c r="AF210" s="266"/>
      <c r="AG210" s="266"/>
      <c r="AH210" s="266"/>
      <c r="AI210" s="266"/>
      <c r="AJ210" s="266"/>
      <c r="AK210" s="266"/>
      <c r="AL210" s="266"/>
      <c r="AM210" s="266"/>
      <c r="AN210" s="266"/>
      <c r="AO210" s="266"/>
      <c r="AP210" s="266"/>
      <c r="AQ210" s="266"/>
      <c r="AR210" s="266"/>
      <c r="AS210" s="266"/>
      <c r="AT210" s="266"/>
      <c r="AU210" s="266"/>
      <c r="AV210" s="266"/>
      <c r="AW210" s="266"/>
      <c r="AX210" s="266"/>
      <c r="AY210" s="266"/>
      <c r="AZ210" s="266"/>
      <c r="BA210" s="266"/>
      <c r="BB210" s="266"/>
      <c r="BC210" s="266"/>
    </row>
    <row r="211" spans="1:55" ht="12.75">
      <c r="A211" s="112"/>
      <c r="B211" s="112"/>
      <c r="C211" s="112"/>
      <c r="D211" s="112"/>
      <c r="E211" s="112"/>
      <c r="F211" s="112"/>
      <c r="G211" s="266"/>
      <c r="H211" s="266"/>
      <c r="I211" s="266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66"/>
      <c r="U211" s="266"/>
      <c r="V211" s="266"/>
      <c r="W211" s="266"/>
      <c r="X211" s="266"/>
      <c r="Y211" s="266"/>
      <c r="Z211" s="266"/>
      <c r="AA211" s="266"/>
      <c r="AB211" s="266"/>
      <c r="AC211" s="266"/>
      <c r="AD211" s="266"/>
      <c r="AE211" s="266"/>
      <c r="AF211" s="266"/>
      <c r="AG211" s="266"/>
      <c r="AH211" s="266"/>
      <c r="AI211" s="266"/>
      <c r="AJ211" s="266"/>
      <c r="AK211" s="266"/>
      <c r="AL211" s="266"/>
      <c r="AM211" s="266"/>
      <c r="AN211" s="266"/>
      <c r="AO211" s="266"/>
      <c r="AP211" s="266"/>
      <c r="AQ211" s="266"/>
      <c r="AR211" s="266"/>
      <c r="AS211" s="266"/>
      <c r="AT211" s="266"/>
      <c r="AU211" s="266"/>
      <c r="AV211" s="266"/>
      <c r="AW211" s="266"/>
      <c r="AX211" s="266"/>
      <c r="AY211" s="266"/>
      <c r="AZ211" s="266"/>
      <c r="BA211" s="266"/>
      <c r="BB211" s="266"/>
      <c r="BC211" s="266"/>
    </row>
    <row r="212" spans="1:55" ht="12.75">
      <c r="A212" s="112"/>
      <c r="B212" s="112"/>
      <c r="C212" s="112"/>
      <c r="D212" s="112"/>
      <c r="E212" s="112"/>
      <c r="F212" s="112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266"/>
      <c r="Y212" s="266"/>
      <c r="Z212" s="266"/>
      <c r="AA212" s="266"/>
      <c r="AB212" s="266"/>
      <c r="AC212" s="266"/>
      <c r="AD212" s="266"/>
      <c r="AE212" s="266"/>
      <c r="AF212" s="266"/>
      <c r="AG212" s="266"/>
      <c r="AH212" s="266"/>
      <c r="AI212" s="266"/>
      <c r="AJ212" s="266"/>
      <c r="AK212" s="266"/>
      <c r="AL212" s="266"/>
      <c r="AM212" s="266"/>
      <c r="AN212" s="266"/>
      <c r="AO212" s="266"/>
      <c r="AP212" s="266"/>
      <c r="AQ212" s="266"/>
      <c r="AR212" s="266"/>
      <c r="AS212" s="266"/>
      <c r="AT212" s="266"/>
      <c r="AU212" s="266"/>
      <c r="AV212" s="266"/>
      <c r="AW212" s="266"/>
      <c r="AX212" s="266"/>
      <c r="AY212" s="266"/>
      <c r="AZ212" s="266"/>
      <c r="BA212" s="266"/>
      <c r="BB212" s="266"/>
      <c r="BC212" s="266"/>
    </row>
    <row r="213" spans="1:55" ht="12.75">
      <c r="A213" s="112"/>
      <c r="B213" s="112"/>
      <c r="C213" s="112"/>
      <c r="D213" s="112"/>
      <c r="E213" s="112"/>
      <c r="F213" s="112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266"/>
      <c r="T213" s="266"/>
      <c r="U213" s="266"/>
      <c r="V213" s="266"/>
      <c r="W213" s="266"/>
      <c r="X213" s="266"/>
      <c r="Y213" s="266"/>
      <c r="Z213" s="266"/>
      <c r="AA213" s="266"/>
      <c r="AB213" s="266"/>
      <c r="AC213" s="266"/>
      <c r="AD213" s="266"/>
      <c r="AE213" s="266"/>
      <c r="AF213" s="266"/>
      <c r="AG213" s="266"/>
      <c r="AH213" s="266"/>
      <c r="AI213" s="266"/>
      <c r="AJ213" s="266"/>
      <c r="AK213" s="266"/>
      <c r="AL213" s="266"/>
      <c r="AM213" s="266"/>
      <c r="AN213" s="266"/>
      <c r="AO213" s="266"/>
      <c r="AP213" s="266"/>
      <c r="AQ213" s="266"/>
      <c r="AR213" s="266"/>
      <c r="AS213" s="266"/>
      <c r="AT213" s="266"/>
      <c r="AU213" s="266"/>
      <c r="AV213" s="266"/>
      <c r="AW213" s="266"/>
      <c r="AX213" s="266"/>
      <c r="AY213" s="266"/>
      <c r="AZ213" s="266"/>
      <c r="BA213" s="266"/>
      <c r="BB213" s="266"/>
      <c r="BC213" s="266"/>
    </row>
    <row r="214" spans="1:55" ht="12.75">
      <c r="A214" s="112"/>
      <c r="B214" s="112"/>
      <c r="C214" s="112"/>
      <c r="D214" s="112"/>
      <c r="E214" s="112"/>
      <c r="F214" s="112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66"/>
      <c r="U214" s="266"/>
      <c r="V214" s="266"/>
      <c r="W214" s="266"/>
      <c r="X214" s="266"/>
      <c r="Y214" s="266"/>
      <c r="Z214" s="266"/>
      <c r="AA214" s="266"/>
      <c r="AB214" s="266"/>
      <c r="AC214" s="266"/>
      <c r="AD214" s="266"/>
      <c r="AE214" s="266"/>
      <c r="AF214" s="266"/>
      <c r="AG214" s="266"/>
      <c r="AH214" s="266"/>
      <c r="AI214" s="266"/>
      <c r="AJ214" s="266"/>
      <c r="AK214" s="266"/>
      <c r="AL214" s="266"/>
      <c r="AM214" s="266"/>
      <c r="AN214" s="266"/>
      <c r="AO214" s="266"/>
      <c r="AP214" s="266"/>
      <c r="AQ214" s="266"/>
      <c r="AR214" s="266"/>
      <c r="AS214" s="266"/>
      <c r="AT214" s="266"/>
      <c r="AU214" s="266"/>
      <c r="AV214" s="266"/>
      <c r="AW214" s="266"/>
      <c r="AX214" s="266"/>
      <c r="AY214" s="266"/>
      <c r="AZ214" s="266"/>
      <c r="BA214" s="266"/>
      <c r="BB214" s="266"/>
      <c r="BC214" s="266"/>
    </row>
    <row r="215" spans="1:55" ht="12.75">
      <c r="A215" s="112"/>
      <c r="B215" s="112"/>
      <c r="C215" s="112"/>
      <c r="D215" s="112"/>
      <c r="E215" s="112"/>
      <c r="F215" s="112"/>
      <c r="G215" s="266"/>
      <c r="H215" s="266"/>
      <c r="I215" s="266"/>
      <c r="J215" s="266"/>
      <c r="K215" s="266"/>
      <c r="L215" s="266"/>
      <c r="M215" s="266"/>
      <c r="N215" s="266"/>
      <c r="O215" s="266"/>
      <c r="P215" s="266"/>
      <c r="Q215" s="266"/>
      <c r="R215" s="266"/>
      <c r="S215" s="266"/>
      <c r="T215" s="266"/>
      <c r="U215" s="266"/>
      <c r="V215" s="266"/>
      <c r="W215" s="266"/>
      <c r="X215" s="266"/>
      <c r="Y215" s="266"/>
      <c r="Z215" s="266"/>
      <c r="AA215" s="266"/>
      <c r="AB215" s="266"/>
      <c r="AC215" s="266"/>
      <c r="AD215" s="266"/>
      <c r="AE215" s="266"/>
      <c r="AF215" s="266"/>
      <c r="AG215" s="266"/>
      <c r="AH215" s="266"/>
      <c r="AI215" s="266"/>
      <c r="AJ215" s="266"/>
      <c r="AK215" s="266"/>
      <c r="AL215" s="266"/>
      <c r="AM215" s="266"/>
      <c r="AN215" s="266"/>
      <c r="AO215" s="266"/>
      <c r="AP215" s="266"/>
      <c r="AQ215" s="266"/>
      <c r="AR215" s="266"/>
      <c r="AS215" s="266"/>
      <c r="AT215" s="266"/>
      <c r="AU215" s="266"/>
      <c r="AV215" s="266"/>
      <c r="AW215" s="266"/>
      <c r="AX215" s="266"/>
      <c r="AY215" s="266"/>
      <c r="AZ215" s="266"/>
      <c r="BA215" s="266"/>
      <c r="BB215" s="266"/>
      <c r="BC215" s="266"/>
    </row>
    <row r="216" spans="1:55" ht="12.75">
      <c r="A216" s="112"/>
      <c r="B216" s="112"/>
      <c r="C216" s="112"/>
      <c r="D216" s="112"/>
      <c r="E216" s="112"/>
      <c r="F216" s="112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266"/>
      <c r="T216" s="266"/>
      <c r="U216" s="266"/>
      <c r="V216" s="266"/>
      <c r="W216" s="266"/>
      <c r="X216" s="266"/>
      <c r="Y216" s="266"/>
      <c r="Z216" s="266"/>
      <c r="AA216" s="266"/>
      <c r="AB216" s="266"/>
      <c r="AC216" s="266"/>
      <c r="AD216" s="266"/>
      <c r="AE216" s="266"/>
      <c r="AF216" s="266"/>
      <c r="AG216" s="266"/>
      <c r="AH216" s="266"/>
      <c r="AI216" s="266"/>
      <c r="AJ216" s="266"/>
      <c r="AK216" s="266"/>
      <c r="AL216" s="266"/>
      <c r="AM216" s="266"/>
      <c r="AN216" s="266"/>
      <c r="AO216" s="266"/>
      <c r="AP216" s="266"/>
      <c r="AQ216" s="266"/>
      <c r="AR216" s="266"/>
      <c r="AS216" s="266"/>
      <c r="AT216" s="266"/>
      <c r="AU216" s="266"/>
      <c r="AV216" s="266"/>
      <c r="AW216" s="266"/>
      <c r="AX216" s="266"/>
      <c r="AY216" s="266"/>
      <c r="AZ216" s="266"/>
      <c r="BA216" s="266"/>
      <c r="BB216" s="266"/>
      <c r="BC216" s="266"/>
    </row>
    <row r="217" spans="1:55" ht="12.75">
      <c r="A217" s="112"/>
      <c r="B217" s="112"/>
      <c r="C217" s="112"/>
      <c r="D217" s="112"/>
      <c r="E217" s="112"/>
      <c r="F217" s="112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266"/>
      <c r="T217" s="266"/>
      <c r="U217" s="266"/>
      <c r="V217" s="266"/>
      <c r="W217" s="266"/>
      <c r="X217" s="266"/>
      <c r="Y217" s="266"/>
      <c r="Z217" s="266"/>
      <c r="AA217" s="266"/>
      <c r="AB217" s="266"/>
      <c r="AC217" s="266"/>
      <c r="AD217" s="266"/>
      <c r="AE217" s="266"/>
      <c r="AF217" s="266"/>
      <c r="AG217" s="266"/>
      <c r="AH217" s="266"/>
      <c r="AI217" s="266"/>
      <c r="AJ217" s="266"/>
      <c r="AK217" s="266"/>
      <c r="AL217" s="266"/>
      <c r="AM217" s="266"/>
      <c r="AN217" s="266"/>
      <c r="AO217" s="266"/>
      <c r="AP217" s="266"/>
      <c r="AQ217" s="266"/>
      <c r="AR217" s="266"/>
      <c r="AS217" s="266"/>
      <c r="AT217" s="266"/>
      <c r="AU217" s="266"/>
      <c r="AV217" s="266"/>
      <c r="AW217" s="266"/>
      <c r="AX217" s="266"/>
      <c r="AY217" s="266"/>
      <c r="AZ217" s="266"/>
      <c r="BA217" s="266"/>
      <c r="BB217" s="266"/>
      <c r="BC217" s="266"/>
    </row>
    <row r="218" spans="1:55" ht="12.75">
      <c r="A218" s="112"/>
      <c r="B218" s="112"/>
      <c r="C218" s="112"/>
      <c r="D218" s="112"/>
      <c r="E218" s="112"/>
      <c r="F218" s="112"/>
      <c r="G218" s="266"/>
      <c r="H218" s="266"/>
      <c r="I218" s="266"/>
      <c r="J218" s="266"/>
      <c r="K218" s="266"/>
      <c r="L218" s="266"/>
      <c r="M218" s="266"/>
      <c r="N218" s="266"/>
      <c r="O218" s="266"/>
      <c r="P218" s="266"/>
      <c r="Q218" s="266"/>
      <c r="R218" s="266"/>
      <c r="S218" s="266"/>
      <c r="T218" s="266"/>
      <c r="U218" s="266"/>
      <c r="V218" s="266"/>
      <c r="W218" s="266"/>
      <c r="X218" s="266"/>
      <c r="Y218" s="266"/>
      <c r="Z218" s="266"/>
      <c r="AA218" s="266"/>
      <c r="AB218" s="266"/>
      <c r="AC218" s="266"/>
      <c r="AD218" s="266"/>
      <c r="AE218" s="266"/>
      <c r="AF218" s="266"/>
      <c r="AG218" s="266"/>
      <c r="AH218" s="266"/>
      <c r="AI218" s="266"/>
      <c r="AJ218" s="266"/>
      <c r="AK218" s="266"/>
      <c r="AL218" s="266"/>
      <c r="AM218" s="266"/>
      <c r="AN218" s="266"/>
      <c r="AO218" s="266"/>
      <c r="AP218" s="266"/>
      <c r="AQ218" s="266"/>
      <c r="AR218" s="266"/>
      <c r="AS218" s="266"/>
      <c r="AT218" s="266"/>
      <c r="AU218" s="266"/>
      <c r="AV218" s="266"/>
      <c r="AW218" s="266"/>
      <c r="AX218" s="266"/>
      <c r="AY218" s="266"/>
      <c r="AZ218" s="266"/>
      <c r="BA218" s="266"/>
      <c r="BB218" s="266"/>
      <c r="BC218" s="266"/>
    </row>
    <row r="219" spans="1:55" ht="12.75">
      <c r="A219" s="112"/>
      <c r="B219" s="112"/>
      <c r="C219" s="112"/>
      <c r="D219" s="112"/>
      <c r="E219" s="112"/>
      <c r="F219" s="112"/>
      <c r="G219" s="266"/>
      <c r="H219" s="266"/>
      <c r="I219" s="266"/>
      <c r="J219" s="266"/>
      <c r="K219" s="266"/>
      <c r="L219" s="266"/>
      <c r="M219" s="266"/>
      <c r="N219" s="266"/>
      <c r="O219" s="266"/>
      <c r="P219" s="266"/>
      <c r="Q219" s="266"/>
      <c r="R219" s="266"/>
      <c r="S219" s="266"/>
      <c r="T219" s="266"/>
      <c r="U219" s="266"/>
      <c r="V219" s="266"/>
      <c r="W219" s="266"/>
      <c r="X219" s="266"/>
      <c r="Y219" s="266"/>
      <c r="Z219" s="266"/>
      <c r="AA219" s="266"/>
      <c r="AB219" s="266"/>
      <c r="AC219" s="266"/>
      <c r="AD219" s="266"/>
      <c r="AE219" s="266"/>
      <c r="AF219" s="266"/>
      <c r="AG219" s="266"/>
      <c r="AH219" s="266"/>
      <c r="AI219" s="266"/>
      <c r="AJ219" s="266"/>
      <c r="AK219" s="266"/>
      <c r="AL219" s="266"/>
      <c r="AM219" s="266"/>
      <c r="AN219" s="266"/>
      <c r="AO219" s="266"/>
      <c r="AP219" s="266"/>
      <c r="AQ219" s="266"/>
      <c r="AR219" s="266"/>
      <c r="AS219" s="266"/>
      <c r="AT219" s="266"/>
      <c r="AU219" s="266"/>
      <c r="AV219" s="266"/>
      <c r="AW219" s="266"/>
      <c r="AX219" s="266"/>
      <c r="AY219" s="266"/>
      <c r="AZ219" s="266"/>
      <c r="BA219" s="266"/>
      <c r="BB219" s="266"/>
      <c r="BC219" s="266"/>
    </row>
    <row r="220" spans="1:55" ht="12.75">
      <c r="A220" s="112"/>
      <c r="B220" s="112"/>
      <c r="C220" s="112"/>
      <c r="D220" s="112"/>
      <c r="E220" s="112"/>
      <c r="F220" s="112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  <c r="S220" s="266"/>
      <c r="T220" s="266"/>
      <c r="U220" s="266"/>
      <c r="V220" s="266"/>
      <c r="W220" s="266"/>
      <c r="X220" s="266"/>
      <c r="Y220" s="266"/>
      <c r="Z220" s="266"/>
      <c r="AA220" s="266"/>
      <c r="AB220" s="266"/>
      <c r="AC220" s="266"/>
      <c r="AD220" s="266"/>
      <c r="AE220" s="266"/>
      <c r="AF220" s="266"/>
      <c r="AG220" s="266"/>
      <c r="AH220" s="266"/>
      <c r="AI220" s="266"/>
      <c r="AJ220" s="266"/>
      <c r="AK220" s="266"/>
      <c r="AL220" s="266"/>
      <c r="AM220" s="266"/>
      <c r="AN220" s="266"/>
      <c r="AO220" s="266"/>
      <c r="AP220" s="266"/>
      <c r="AQ220" s="266"/>
      <c r="AR220" s="266"/>
      <c r="AS220" s="266"/>
      <c r="AT220" s="266"/>
      <c r="AU220" s="266"/>
      <c r="AV220" s="266"/>
      <c r="AW220" s="266"/>
      <c r="AX220" s="266"/>
      <c r="AY220" s="266"/>
      <c r="AZ220" s="266"/>
      <c r="BA220" s="266"/>
      <c r="BB220" s="266"/>
      <c r="BC220" s="266"/>
    </row>
    <row r="221" spans="1:55" ht="12.75">
      <c r="A221" s="112"/>
      <c r="B221" s="112"/>
      <c r="C221" s="112"/>
      <c r="D221" s="112"/>
      <c r="E221" s="112"/>
      <c r="F221" s="112"/>
      <c r="G221" s="266"/>
      <c r="H221" s="266"/>
      <c r="I221" s="266"/>
      <c r="J221" s="266"/>
      <c r="K221" s="266"/>
      <c r="L221" s="266"/>
      <c r="M221" s="266"/>
      <c r="N221" s="266"/>
      <c r="O221" s="266"/>
      <c r="P221" s="266"/>
      <c r="Q221" s="266"/>
      <c r="R221" s="266"/>
      <c r="S221" s="266"/>
      <c r="T221" s="266"/>
      <c r="U221" s="266"/>
      <c r="V221" s="266"/>
      <c r="W221" s="266"/>
      <c r="X221" s="266"/>
      <c r="Y221" s="266"/>
      <c r="Z221" s="266"/>
      <c r="AA221" s="266"/>
      <c r="AB221" s="266"/>
      <c r="AC221" s="266"/>
      <c r="AD221" s="266"/>
      <c r="AE221" s="266"/>
      <c r="AF221" s="266"/>
      <c r="AG221" s="266"/>
      <c r="AH221" s="266"/>
      <c r="AI221" s="266"/>
      <c r="AJ221" s="266"/>
      <c r="AK221" s="266"/>
      <c r="AL221" s="266"/>
      <c r="AM221" s="266"/>
      <c r="AN221" s="266"/>
      <c r="AO221" s="266"/>
      <c r="AP221" s="266"/>
      <c r="AQ221" s="266"/>
      <c r="AR221" s="266"/>
      <c r="AS221" s="266"/>
      <c r="AT221" s="266"/>
      <c r="AU221" s="266"/>
      <c r="AV221" s="266"/>
      <c r="AW221" s="266"/>
      <c r="AX221" s="266"/>
      <c r="AY221" s="266"/>
      <c r="AZ221" s="266"/>
      <c r="BA221" s="266"/>
      <c r="BB221" s="266"/>
      <c r="BC221" s="266"/>
    </row>
    <row r="222" spans="1:55" ht="12.75">
      <c r="A222" s="112"/>
      <c r="B222" s="112"/>
      <c r="C222" s="112"/>
      <c r="D222" s="112"/>
      <c r="E222" s="112"/>
      <c r="F222" s="112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266"/>
      <c r="T222" s="266"/>
      <c r="U222" s="266"/>
      <c r="V222" s="266"/>
      <c r="W222" s="266"/>
      <c r="X222" s="266"/>
      <c r="Y222" s="266"/>
      <c r="Z222" s="266"/>
      <c r="AA222" s="266"/>
      <c r="AB222" s="266"/>
      <c r="AC222" s="266"/>
      <c r="AD222" s="266"/>
      <c r="AE222" s="266"/>
      <c r="AF222" s="266"/>
      <c r="AG222" s="266"/>
      <c r="AH222" s="266"/>
      <c r="AI222" s="266"/>
      <c r="AJ222" s="266"/>
      <c r="AK222" s="266"/>
      <c r="AL222" s="266"/>
      <c r="AM222" s="266"/>
      <c r="AN222" s="266"/>
      <c r="AO222" s="266"/>
      <c r="AP222" s="266"/>
      <c r="AQ222" s="266"/>
      <c r="AR222" s="266"/>
      <c r="AS222" s="266"/>
      <c r="AT222" s="266"/>
      <c r="AU222" s="266"/>
      <c r="AV222" s="266"/>
      <c r="AW222" s="266"/>
      <c r="AX222" s="266"/>
      <c r="AY222" s="266"/>
      <c r="AZ222" s="266"/>
      <c r="BA222" s="266"/>
      <c r="BB222" s="266"/>
      <c r="BC222" s="266"/>
    </row>
    <row r="223" spans="1:55" ht="12.75">
      <c r="A223" s="112"/>
      <c r="B223" s="112"/>
      <c r="C223" s="112"/>
      <c r="D223" s="112"/>
      <c r="E223" s="112"/>
      <c r="F223" s="112"/>
      <c r="G223" s="266"/>
      <c r="H223" s="266"/>
      <c r="I223" s="266"/>
      <c r="J223" s="266"/>
      <c r="K223" s="266"/>
      <c r="L223" s="266"/>
      <c r="M223" s="266"/>
      <c r="N223" s="266"/>
      <c r="O223" s="266"/>
      <c r="P223" s="266"/>
      <c r="Q223" s="266"/>
      <c r="R223" s="266"/>
      <c r="S223" s="266"/>
      <c r="T223" s="266"/>
      <c r="U223" s="266"/>
      <c r="V223" s="266"/>
      <c r="W223" s="266"/>
      <c r="X223" s="266"/>
      <c r="Y223" s="266"/>
      <c r="Z223" s="266"/>
      <c r="AA223" s="266"/>
      <c r="AB223" s="266"/>
      <c r="AC223" s="266"/>
      <c r="AD223" s="266"/>
      <c r="AE223" s="266"/>
      <c r="AF223" s="266"/>
      <c r="AG223" s="266"/>
      <c r="AH223" s="266"/>
      <c r="AI223" s="266"/>
      <c r="AJ223" s="266"/>
      <c r="AK223" s="266"/>
      <c r="AL223" s="266"/>
      <c r="AM223" s="266"/>
      <c r="AN223" s="266"/>
      <c r="AO223" s="266"/>
      <c r="AP223" s="266"/>
      <c r="AQ223" s="266"/>
      <c r="AR223" s="266"/>
      <c r="AS223" s="266"/>
      <c r="AT223" s="266"/>
      <c r="AU223" s="266"/>
      <c r="AV223" s="266"/>
      <c r="AW223" s="266"/>
      <c r="AX223" s="266"/>
      <c r="AY223" s="266"/>
      <c r="AZ223" s="266"/>
      <c r="BA223" s="266"/>
      <c r="BB223" s="266"/>
      <c r="BC223" s="266"/>
    </row>
    <row r="224" spans="1:55" ht="12.75">
      <c r="A224" s="112"/>
      <c r="B224" s="112"/>
      <c r="C224" s="112"/>
      <c r="D224" s="112"/>
      <c r="E224" s="112"/>
      <c r="F224" s="112"/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66"/>
      <c r="U224" s="266"/>
      <c r="V224" s="266"/>
      <c r="W224" s="266"/>
      <c r="X224" s="266"/>
      <c r="Y224" s="266"/>
      <c r="Z224" s="266"/>
      <c r="AA224" s="266"/>
      <c r="AB224" s="266"/>
      <c r="AC224" s="266"/>
      <c r="AD224" s="266"/>
      <c r="AE224" s="266"/>
      <c r="AF224" s="266"/>
      <c r="AG224" s="266"/>
      <c r="AH224" s="266"/>
      <c r="AI224" s="266"/>
      <c r="AJ224" s="266"/>
      <c r="AK224" s="266"/>
      <c r="AL224" s="266"/>
      <c r="AM224" s="266"/>
      <c r="AN224" s="266"/>
      <c r="AO224" s="266"/>
      <c r="AP224" s="266"/>
      <c r="AQ224" s="266"/>
      <c r="AR224" s="266"/>
      <c r="AS224" s="266"/>
      <c r="AT224" s="266"/>
      <c r="AU224" s="266"/>
      <c r="AV224" s="266"/>
      <c r="AW224" s="266"/>
      <c r="AX224" s="266"/>
      <c r="AY224" s="266"/>
      <c r="AZ224" s="266"/>
      <c r="BA224" s="266"/>
      <c r="BB224" s="266"/>
      <c r="BC224" s="266"/>
    </row>
    <row r="225" spans="1:55" ht="12.75">
      <c r="A225" s="112"/>
      <c r="B225" s="112"/>
      <c r="C225" s="112"/>
      <c r="D225" s="112"/>
      <c r="E225" s="112"/>
      <c r="F225" s="112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  <c r="W225" s="266"/>
      <c r="X225" s="266"/>
      <c r="Y225" s="266"/>
      <c r="Z225" s="266"/>
      <c r="AA225" s="266"/>
      <c r="AB225" s="266"/>
      <c r="AC225" s="266"/>
      <c r="AD225" s="266"/>
      <c r="AE225" s="266"/>
      <c r="AF225" s="266"/>
      <c r="AG225" s="266"/>
      <c r="AH225" s="266"/>
      <c r="AI225" s="266"/>
      <c r="AJ225" s="266"/>
      <c r="AK225" s="266"/>
      <c r="AL225" s="266"/>
      <c r="AM225" s="266"/>
      <c r="AN225" s="266"/>
      <c r="AO225" s="266"/>
      <c r="AP225" s="266"/>
      <c r="AQ225" s="266"/>
      <c r="AR225" s="266"/>
      <c r="AS225" s="266"/>
      <c r="AT225" s="266"/>
      <c r="AU225" s="266"/>
      <c r="AV225" s="266"/>
      <c r="AW225" s="266"/>
      <c r="AX225" s="266"/>
      <c r="AY225" s="266"/>
      <c r="AZ225" s="266"/>
      <c r="BA225" s="266"/>
      <c r="BB225" s="266"/>
      <c r="BC225" s="266"/>
    </row>
    <row r="226" spans="1:55" ht="12.75">
      <c r="A226" s="112"/>
      <c r="B226" s="112"/>
      <c r="C226" s="112"/>
      <c r="D226" s="112"/>
      <c r="E226" s="112"/>
      <c r="F226" s="112"/>
      <c r="G226" s="266"/>
      <c r="H226" s="266"/>
      <c r="I226" s="266"/>
      <c r="J226" s="266"/>
      <c r="K226" s="266"/>
      <c r="L226" s="266"/>
      <c r="M226" s="266"/>
      <c r="N226" s="266"/>
      <c r="O226" s="266"/>
      <c r="P226" s="266"/>
      <c r="Q226" s="266"/>
      <c r="R226" s="266"/>
      <c r="S226" s="266"/>
      <c r="T226" s="266"/>
      <c r="U226" s="266"/>
      <c r="V226" s="266"/>
      <c r="W226" s="266"/>
      <c r="X226" s="266"/>
      <c r="Y226" s="266"/>
      <c r="Z226" s="266"/>
      <c r="AA226" s="266"/>
      <c r="AB226" s="266"/>
      <c r="AC226" s="266"/>
      <c r="AD226" s="266"/>
      <c r="AE226" s="266"/>
      <c r="AF226" s="266"/>
      <c r="AG226" s="266"/>
      <c r="AH226" s="266"/>
      <c r="AI226" s="266"/>
      <c r="AJ226" s="266"/>
      <c r="AK226" s="266"/>
      <c r="AL226" s="266"/>
      <c r="AM226" s="266"/>
      <c r="AN226" s="266"/>
      <c r="AO226" s="266"/>
      <c r="AP226" s="266"/>
      <c r="AQ226" s="266"/>
      <c r="AR226" s="266"/>
      <c r="AS226" s="266"/>
      <c r="AT226" s="266"/>
      <c r="AU226" s="266"/>
      <c r="AV226" s="266"/>
      <c r="AW226" s="266"/>
      <c r="AX226" s="266"/>
      <c r="AY226" s="266"/>
      <c r="AZ226" s="266"/>
      <c r="BA226" s="266"/>
      <c r="BB226" s="266"/>
      <c r="BC226" s="266"/>
    </row>
    <row r="227" spans="1:55" ht="12.75">
      <c r="A227" s="112"/>
      <c r="B227" s="112"/>
      <c r="C227" s="112"/>
      <c r="D227" s="112"/>
      <c r="E227" s="112"/>
      <c r="F227" s="112"/>
      <c r="G227" s="266"/>
      <c r="H227" s="266"/>
      <c r="I227" s="266"/>
      <c r="J227" s="266"/>
      <c r="K227" s="266"/>
      <c r="L227" s="266"/>
      <c r="M227" s="266"/>
      <c r="N227" s="266"/>
      <c r="O227" s="266"/>
      <c r="P227" s="266"/>
      <c r="Q227" s="266"/>
      <c r="R227" s="266"/>
      <c r="S227" s="266"/>
      <c r="T227" s="266"/>
      <c r="U227" s="266"/>
      <c r="V227" s="266"/>
      <c r="W227" s="266"/>
      <c r="X227" s="266"/>
      <c r="Y227" s="266"/>
      <c r="Z227" s="266"/>
      <c r="AA227" s="266"/>
      <c r="AB227" s="266"/>
      <c r="AC227" s="266"/>
      <c r="AD227" s="266"/>
      <c r="AE227" s="266"/>
      <c r="AF227" s="266"/>
      <c r="AG227" s="266"/>
      <c r="AH227" s="266"/>
      <c r="AI227" s="266"/>
      <c r="AJ227" s="266"/>
      <c r="AK227" s="266"/>
      <c r="AL227" s="266"/>
      <c r="AM227" s="266"/>
      <c r="AN227" s="266"/>
      <c r="AO227" s="266"/>
      <c r="AP227" s="266"/>
      <c r="AQ227" s="266"/>
      <c r="AR227" s="266"/>
      <c r="AS227" s="266"/>
      <c r="AT227" s="266"/>
      <c r="AU227" s="266"/>
      <c r="AV227" s="266"/>
      <c r="AW227" s="266"/>
      <c r="AX227" s="266"/>
      <c r="AY227" s="266"/>
      <c r="AZ227" s="266"/>
      <c r="BA227" s="266"/>
      <c r="BB227" s="266"/>
      <c r="BC227" s="266"/>
    </row>
    <row r="228" spans="1:55" ht="12.75">
      <c r="A228" s="112"/>
      <c r="B228" s="112"/>
      <c r="C228" s="112"/>
      <c r="D228" s="112"/>
      <c r="E228" s="112"/>
      <c r="F228" s="112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6"/>
      <c r="AD228" s="266"/>
      <c r="AE228" s="266"/>
      <c r="AF228" s="266"/>
      <c r="AG228" s="266"/>
      <c r="AH228" s="266"/>
      <c r="AI228" s="266"/>
      <c r="AJ228" s="266"/>
      <c r="AK228" s="266"/>
      <c r="AL228" s="266"/>
      <c r="AM228" s="266"/>
      <c r="AN228" s="266"/>
      <c r="AO228" s="266"/>
      <c r="AP228" s="266"/>
      <c r="AQ228" s="266"/>
      <c r="AR228" s="266"/>
      <c r="AS228" s="266"/>
      <c r="AT228" s="266"/>
      <c r="AU228" s="266"/>
      <c r="AV228" s="266"/>
      <c r="AW228" s="266"/>
      <c r="AX228" s="266"/>
      <c r="AY228" s="266"/>
      <c r="AZ228" s="266"/>
      <c r="BA228" s="266"/>
      <c r="BB228" s="266"/>
      <c r="BC228" s="266"/>
    </row>
    <row r="229" spans="1:55" ht="12.75">
      <c r="A229" s="112"/>
      <c r="B229" s="112"/>
      <c r="C229" s="112"/>
      <c r="D229" s="112"/>
      <c r="E229" s="112"/>
      <c r="F229" s="112"/>
      <c r="G229" s="266"/>
      <c r="H229" s="266"/>
      <c r="I229" s="266"/>
      <c r="J229" s="266"/>
      <c r="K229" s="266"/>
      <c r="L229" s="266"/>
      <c r="M229" s="266"/>
      <c r="N229" s="266"/>
      <c r="O229" s="266"/>
      <c r="P229" s="266"/>
      <c r="Q229" s="266"/>
      <c r="R229" s="266"/>
      <c r="S229" s="266"/>
      <c r="T229" s="266"/>
      <c r="U229" s="266"/>
      <c r="V229" s="266"/>
      <c r="W229" s="266"/>
      <c r="X229" s="266"/>
      <c r="Y229" s="266"/>
      <c r="Z229" s="266"/>
      <c r="AA229" s="266"/>
      <c r="AB229" s="266"/>
      <c r="AC229" s="266"/>
      <c r="AD229" s="266"/>
      <c r="AE229" s="266"/>
      <c r="AF229" s="266"/>
      <c r="AG229" s="266"/>
      <c r="AH229" s="266"/>
      <c r="AI229" s="266"/>
      <c r="AJ229" s="266"/>
      <c r="AK229" s="266"/>
      <c r="AL229" s="266"/>
      <c r="AM229" s="266"/>
      <c r="AN229" s="266"/>
      <c r="AO229" s="266"/>
      <c r="AP229" s="266"/>
      <c r="AQ229" s="266"/>
      <c r="AR229" s="266"/>
      <c r="AS229" s="266"/>
      <c r="AT229" s="266"/>
      <c r="AU229" s="266"/>
      <c r="AV229" s="266"/>
      <c r="AW229" s="266"/>
      <c r="AX229" s="266"/>
      <c r="AY229" s="266"/>
      <c r="AZ229" s="266"/>
      <c r="BA229" s="266"/>
      <c r="BB229" s="266"/>
      <c r="BC229" s="266"/>
    </row>
    <row r="230" spans="1:55" ht="12.75">
      <c r="A230" s="112"/>
      <c r="B230" s="112"/>
      <c r="C230" s="112"/>
      <c r="D230" s="112"/>
      <c r="E230" s="112"/>
      <c r="F230" s="112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  <c r="Q230" s="266"/>
      <c r="R230" s="266"/>
      <c r="S230" s="266"/>
      <c r="T230" s="266"/>
      <c r="U230" s="266"/>
      <c r="V230" s="266"/>
      <c r="W230" s="266"/>
      <c r="X230" s="266"/>
      <c r="Y230" s="266"/>
      <c r="Z230" s="266"/>
      <c r="AA230" s="266"/>
      <c r="AB230" s="266"/>
      <c r="AC230" s="266"/>
      <c r="AD230" s="266"/>
      <c r="AE230" s="266"/>
      <c r="AF230" s="266"/>
      <c r="AG230" s="266"/>
      <c r="AH230" s="266"/>
      <c r="AI230" s="266"/>
      <c r="AJ230" s="266"/>
      <c r="AK230" s="266"/>
      <c r="AL230" s="266"/>
      <c r="AM230" s="266"/>
      <c r="AN230" s="266"/>
      <c r="AO230" s="266"/>
      <c r="AP230" s="266"/>
      <c r="AQ230" s="266"/>
      <c r="AR230" s="266"/>
      <c r="AS230" s="266"/>
      <c r="AT230" s="266"/>
      <c r="AU230" s="266"/>
      <c r="AV230" s="266"/>
      <c r="AW230" s="266"/>
      <c r="AX230" s="266"/>
      <c r="AY230" s="266"/>
      <c r="AZ230" s="266"/>
      <c r="BA230" s="266"/>
      <c r="BB230" s="266"/>
      <c r="BC230" s="266"/>
    </row>
    <row r="231" spans="1:55" ht="12.75">
      <c r="A231" s="112"/>
      <c r="B231" s="112"/>
      <c r="C231" s="112"/>
      <c r="D231" s="112"/>
      <c r="E231" s="112"/>
      <c r="F231" s="112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266"/>
      <c r="T231" s="266"/>
      <c r="U231" s="266"/>
      <c r="V231" s="266"/>
      <c r="W231" s="266"/>
      <c r="X231" s="266"/>
      <c r="Y231" s="266"/>
      <c r="Z231" s="266"/>
      <c r="AA231" s="266"/>
      <c r="AB231" s="266"/>
      <c r="AC231" s="266"/>
      <c r="AD231" s="266"/>
      <c r="AE231" s="266"/>
      <c r="AF231" s="266"/>
      <c r="AG231" s="266"/>
      <c r="AH231" s="266"/>
      <c r="AI231" s="266"/>
      <c r="AJ231" s="266"/>
      <c r="AK231" s="266"/>
      <c r="AL231" s="266"/>
      <c r="AM231" s="266"/>
      <c r="AN231" s="266"/>
      <c r="AO231" s="266"/>
      <c r="AP231" s="266"/>
      <c r="AQ231" s="266"/>
      <c r="AR231" s="266"/>
      <c r="AS231" s="266"/>
      <c r="AT231" s="266"/>
      <c r="AU231" s="266"/>
      <c r="AV231" s="266"/>
      <c r="AW231" s="266"/>
      <c r="AX231" s="266"/>
      <c r="AY231" s="266"/>
      <c r="AZ231" s="266"/>
      <c r="BA231" s="266"/>
      <c r="BB231" s="266"/>
      <c r="BC231" s="266"/>
    </row>
    <row r="232" spans="1:55" ht="12.75">
      <c r="A232" s="112"/>
      <c r="B232" s="112"/>
      <c r="C232" s="112"/>
      <c r="D232" s="112"/>
      <c r="E232" s="112"/>
      <c r="F232" s="112"/>
      <c r="G232" s="266"/>
      <c r="H232" s="266"/>
      <c r="I232" s="266"/>
      <c r="J232" s="266"/>
      <c r="K232" s="266"/>
      <c r="L232" s="266"/>
      <c r="M232" s="266"/>
      <c r="N232" s="266"/>
      <c r="O232" s="266"/>
      <c r="P232" s="266"/>
      <c r="Q232" s="266"/>
      <c r="R232" s="266"/>
      <c r="S232" s="266"/>
      <c r="T232" s="266"/>
      <c r="U232" s="266"/>
      <c r="V232" s="266"/>
      <c r="W232" s="266"/>
      <c r="X232" s="266"/>
      <c r="Y232" s="266"/>
      <c r="Z232" s="266"/>
      <c r="AA232" s="266"/>
      <c r="AB232" s="266"/>
      <c r="AC232" s="266"/>
      <c r="AD232" s="266"/>
      <c r="AE232" s="266"/>
      <c r="AF232" s="266"/>
      <c r="AG232" s="266"/>
      <c r="AH232" s="266"/>
      <c r="AI232" s="266"/>
      <c r="AJ232" s="266"/>
      <c r="AK232" s="266"/>
      <c r="AL232" s="266"/>
      <c r="AM232" s="266"/>
      <c r="AN232" s="266"/>
      <c r="AO232" s="266"/>
      <c r="AP232" s="266"/>
      <c r="AQ232" s="266"/>
      <c r="AR232" s="266"/>
      <c r="AS232" s="266"/>
      <c r="AT232" s="266"/>
      <c r="AU232" s="266"/>
      <c r="AV232" s="266"/>
      <c r="AW232" s="266"/>
      <c r="AX232" s="266"/>
      <c r="AY232" s="266"/>
      <c r="AZ232" s="266"/>
      <c r="BA232" s="266"/>
      <c r="BB232" s="266"/>
      <c r="BC232" s="266"/>
    </row>
    <row r="233" spans="1:55" ht="12.75">
      <c r="A233" s="112"/>
      <c r="B233" s="112"/>
      <c r="C233" s="112"/>
      <c r="D233" s="112"/>
      <c r="E233" s="112"/>
      <c r="F233" s="112"/>
      <c r="G233" s="266"/>
      <c r="H233" s="266"/>
      <c r="I233" s="266"/>
      <c r="J233" s="266"/>
      <c r="K233" s="266"/>
      <c r="L233" s="266"/>
      <c r="M233" s="266"/>
      <c r="N233" s="266"/>
      <c r="O233" s="266"/>
      <c r="P233" s="266"/>
      <c r="Q233" s="266"/>
      <c r="R233" s="266"/>
      <c r="S233" s="266"/>
      <c r="T233" s="266"/>
      <c r="U233" s="266"/>
      <c r="V233" s="266"/>
      <c r="W233" s="266"/>
      <c r="X233" s="266"/>
      <c r="Y233" s="266"/>
      <c r="Z233" s="266"/>
      <c r="AA233" s="266"/>
      <c r="AB233" s="266"/>
      <c r="AC233" s="266"/>
      <c r="AD233" s="266"/>
      <c r="AE233" s="266"/>
      <c r="AF233" s="266"/>
      <c r="AG233" s="266"/>
      <c r="AH233" s="266"/>
      <c r="AI233" s="266"/>
      <c r="AJ233" s="266"/>
      <c r="AK233" s="266"/>
      <c r="AL233" s="266"/>
      <c r="AM233" s="266"/>
      <c r="AN233" s="266"/>
      <c r="AO233" s="266"/>
      <c r="AP233" s="266"/>
      <c r="AQ233" s="266"/>
      <c r="AR233" s="266"/>
      <c r="AS233" s="266"/>
      <c r="AT233" s="266"/>
      <c r="AU233" s="266"/>
      <c r="AV233" s="266"/>
      <c r="AW233" s="266"/>
      <c r="AX233" s="266"/>
      <c r="AY233" s="266"/>
      <c r="AZ233" s="266"/>
      <c r="BA233" s="266"/>
      <c r="BB233" s="266"/>
      <c r="BC233" s="266"/>
    </row>
    <row r="234" spans="1:55" ht="12.75">
      <c r="A234" s="112"/>
      <c r="B234" s="112"/>
      <c r="C234" s="112"/>
      <c r="D234" s="112"/>
      <c r="E234" s="112"/>
      <c r="F234" s="112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266"/>
      <c r="AC234" s="266"/>
      <c r="AD234" s="266"/>
      <c r="AE234" s="266"/>
      <c r="AF234" s="266"/>
      <c r="AG234" s="266"/>
      <c r="AH234" s="266"/>
      <c r="AI234" s="266"/>
      <c r="AJ234" s="266"/>
      <c r="AK234" s="266"/>
      <c r="AL234" s="266"/>
      <c r="AM234" s="266"/>
      <c r="AN234" s="266"/>
      <c r="AO234" s="266"/>
      <c r="AP234" s="266"/>
      <c r="AQ234" s="266"/>
      <c r="AR234" s="266"/>
      <c r="AS234" s="266"/>
      <c r="AT234" s="266"/>
      <c r="AU234" s="266"/>
      <c r="AV234" s="266"/>
      <c r="AW234" s="266"/>
      <c r="AX234" s="266"/>
      <c r="AY234" s="266"/>
      <c r="AZ234" s="266"/>
      <c r="BA234" s="266"/>
      <c r="BB234" s="266"/>
      <c r="BC234" s="266"/>
    </row>
    <row r="235" spans="1:55" ht="12.75">
      <c r="A235" s="112"/>
      <c r="B235" s="112"/>
      <c r="C235" s="112"/>
      <c r="D235" s="112"/>
      <c r="E235" s="112"/>
      <c r="F235" s="112"/>
      <c r="G235" s="266"/>
      <c r="H235" s="266"/>
      <c r="I235" s="266"/>
      <c r="J235" s="266"/>
      <c r="K235" s="266"/>
      <c r="L235" s="266"/>
      <c r="M235" s="266"/>
      <c r="N235" s="266"/>
      <c r="O235" s="266"/>
      <c r="P235" s="266"/>
      <c r="Q235" s="266"/>
      <c r="R235" s="266"/>
      <c r="S235" s="266"/>
      <c r="T235" s="266"/>
      <c r="U235" s="266"/>
      <c r="V235" s="266"/>
      <c r="W235" s="266"/>
      <c r="X235" s="266"/>
      <c r="Y235" s="266"/>
      <c r="Z235" s="266"/>
      <c r="AA235" s="266"/>
      <c r="AB235" s="266"/>
      <c r="AC235" s="266"/>
      <c r="AD235" s="266"/>
      <c r="AE235" s="266"/>
      <c r="AF235" s="266"/>
      <c r="AG235" s="266"/>
      <c r="AH235" s="266"/>
      <c r="AI235" s="266"/>
      <c r="AJ235" s="266"/>
      <c r="AK235" s="266"/>
      <c r="AL235" s="266"/>
      <c r="AM235" s="266"/>
      <c r="AN235" s="266"/>
      <c r="AO235" s="266"/>
      <c r="AP235" s="266"/>
      <c r="AQ235" s="266"/>
      <c r="AR235" s="266"/>
      <c r="AS235" s="266"/>
      <c r="AT235" s="266"/>
      <c r="AU235" s="266"/>
      <c r="AV235" s="266"/>
      <c r="AW235" s="266"/>
      <c r="AX235" s="266"/>
      <c r="AY235" s="266"/>
      <c r="AZ235" s="266"/>
      <c r="BA235" s="266"/>
      <c r="BB235" s="266"/>
      <c r="BC235" s="266"/>
    </row>
    <row r="236" spans="1:55" ht="12.75">
      <c r="A236" s="112"/>
      <c r="B236" s="112"/>
      <c r="C236" s="112"/>
      <c r="D236" s="112"/>
      <c r="E236" s="112"/>
      <c r="F236" s="112"/>
      <c r="G236" s="266"/>
      <c r="H236" s="266"/>
      <c r="I236" s="266"/>
      <c r="J236" s="266"/>
      <c r="K236" s="266"/>
      <c r="L236" s="266"/>
      <c r="M236" s="266"/>
      <c r="N236" s="266"/>
      <c r="O236" s="266"/>
      <c r="P236" s="266"/>
      <c r="Q236" s="266"/>
      <c r="R236" s="266"/>
      <c r="S236" s="266"/>
      <c r="T236" s="266"/>
      <c r="U236" s="266"/>
      <c r="V236" s="266"/>
      <c r="W236" s="266"/>
      <c r="X236" s="266"/>
      <c r="Y236" s="266"/>
      <c r="Z236" s="266"/>
      <c r="AA236" s="266"/>
      <c r="AB236" s="266"/>
      <c r="AC236" s="266"/>
      <c r="AD236" s="266"/>
      <c r="AE236" s="266"/>
      <c r="AF236" s="266"/>
      <c r="AG236" s="266"/>
      <c r="AH236" s="266"/>
      <c r="AI236" s="266"/>
      <c r="AJ236" s="266"/>
      <c r="AK236" s="266"/>
      <c r="AL236" s="266"/>
      <c r="AM236" s="266"/>
      <c r="AN236" s="266"/>
      <c r="AO236" s="266"/>
      <c r="AP236" s="266"/>
      <c r="AQ236" s="266"/>
      <c r="AR236" s="266"/>
      <c r="AS236" s="266"/>
      <c r="AT236" s="266"/>
      <c r="AU236" s="266"/>
      <c r="AV236" s="266"/>
      <c r="AW236" s="266"/>
      <c r="AX236" s="266"/>
      <c r="AY236" s="266"/>
      <c r="AZ236" s="266"/>
      <c r="BA236" s="266"/>
      <c r="BB236" s="266"/>
      <c r="BC236" s="266"/>
    </row>
    <row r="237" spans="1:55" ht="12.75">
      <c r="A237" s="112"/>
      <c r="B237" s="112"/>
      <c r="C237" s="112"/>
      <c r="D237" s="112"/>
      <c r="E237" s="112"/>
      <c r="F237" s="112"/>
      <c r="G237" s="266"/>
      <c r="H237" s="266"/>
      <c r="I237" s="266"/>
      <c r="J237" s="266"/>
      <c r="K237" s="266"/>
      <c r="L237" s="266"/>
      <c r="M237" s="266"/>
      <c r="N237" s="266"/>
      <c r="O237" s="266"/>
      <c r="P237" s="266"/>
      <c r="Q237" s="266"/>
      <c r="R237" s="266"/>
      <c r="S237" s="266"/>
      <c r="T237" s="266"/>
      <c r="U237" s="266"/>
      <c r="V237" s="266"/>
      <c r="W237" s="266"/>
      <c r="X237" s="266"/>
      <c r="Y237" s="266"/>
      <c r="Z237" s="266"/>
      <c r="AA237" s="266"/>
      <c r="AB237" s="266"/>
      <c r="AC237" s="266"/>
      <c r="AD237" s="266"/>
      <c r="AE237" s="266"/>
      <c r="AF237" s="266"/>
      <c r="AG237" s="266"/>
      <c r="AH237" s="266"/>
      <c r="AI237" s="266"/>
      <c r="AJ237" s="266"/>
      <c r="AK237" s="266"/>
      <c r="AL237" s="266"/>
      <c r="AM237" s="266"/>
      <c r="AN237" s="266"/>
      <c r="AO237" s="266"/>
      <c r="AP237" s="266"/>
      <c r="AQ237" s="266"/>
      <c r="AR237" s="266"/>
      <c r="AS237" s="266"/>
      <c r="AT237" s="266"/>
      <c r="AU237" s="266"/>
      <c r="AV237" s="266"/>
      <c r="AW237" s="266"/>
      <c r="AX237" s="266"/>
      <c r="AY237" s="266"/>
      <c r="AZ237" s="266"/>
      <c r="BA237" s="266"/>
      <c r="BB237" s="266"/>
      <c r="BC237" s="266"/>
    </row>
    <row r="238" spans="1:55" ht="12.75">
      <c r="A238" s="112"/>
      <c r="B238" s="112"/>
      <c r="C238" s="112"/>
      <c r="D238" s="112"/>
      <c r="E238" s="112"/>
      <c r="F238" s="112"/>
      <c r="G238" s="266"/>
      <c r="H238" s="266"/>
      <c r="I238" s="266"/>
      <c r="J238" s="266"/>
      <c r="K238" s="266"/>
      <c r="L238" s="266"/>
      <c r="M238" s="266"/>
      <c r="N238" s="266"/>
      <c r="O238" s="266"/>
      <c r="P238" s="266"/>
      <c r="Q238" s="266"/>
      <c r="R238" s="266"/>
      <c r="S238" s="266"/>
      <c r="T238" s="266"/>
      <c r="U238" s="266"/>
      <c r="V238" s="266"/>
      <c r="W238" s="266"/>
      <c r="X238" s="266"/>
      <c r="Y238" s="266"/>
      <c r="Z238" s="266"/>
      <c r="AA238" s="266"/>
      <c r="AB238" s="266"/>
      <c r="AC238" s="266"/>
      <c r="AD238" s="266"/>
      <c r="AE238" s="266"/>
      <c r="AF238" s="266"/>
      <c r="AG238" s="266"/>
      <c r="AH238" s="266"/>
      <c r="AI238" s="266"/>
      <c r="AJ238" s="266"/>
      <c r="AK238" s="266"/>
      <c r="AL238" s="266"/>
      <c r="AM238" s="266"/>
      <c r="AN238" s="266"/>
      <c r="AO238" s="266"/>
      <c r="AP238" s="266"/>
      <c r="AQ238" s="266"/>
      <c r="AR238" s="266"/>
      <c r="AS238" s="266"/>
      <c r="AT238" s="266"/>
      <c r="AU238" s="266"/>
      <c r="AV238" s="266"/>
      <c r="AW238" s="266"/>
      <c r="AX238" s="266"/>
      <c r="AY238" s="266"/>
      <c r="AZ238" s="266"/>
      <c r="BA238" s="266"/>
      <c r="BB238" s="266"/>
      <c r="BC238" s="266"/>
    </row>
    <row r="239" spans="1:55" ht="12.75">
      <c r="A239" s="112"/>
      <c r="B239" s="112"/>
      <c r="C239" s="112"/>
      <c r="D239" s="112"/>
      <c r="E239" s="112"/>
      <c r="F239" s="112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66"/>
      <c r="R239" s="266"/>
      <c r="S239" s="266"/>
      <c r="T239" s="266"/>
      <c r="U239" s="266"/>
      <c r="V239" s="266"/>
      <c r="W239" s="266"/>
      <c r="X239" s="266"/>
      <c r="Y239" s="266"/>
      <c r="Z239" s="266"/>
      <c r="AA239" s="266"/>
      <c r="AB239" s="266"/>
      <c r="AC239" s="266"/>
      <c r="AD239" s="266"/>
      <c r="AE239" s="266"/>
      <c r="AF239" s="266"/>
      <c r="AG239" s="266"/>
      <c r="AH239" s="266"/>
      <c r="AI239" s="266"/>
      <c r="AJ239" s="266"/>
      <c r="AK239" s="266"/>
      <c r="AL239" s="266"/>
      <c r="AM239" s="266"/>
      <c r="AN239" s="266"/>
      <c r="AO239" s="266"/>
      <c r="AP239" s="266"/>
      <c r="AQ239" s="266"/>
      <c r="AR239" s="266"/>
      <c r="AS239" s="266"/>
      <c r="AT239" s="266"/>
      <c r="AU239" s="266"/>
      <c r="AV239" s="266"/>
      <c r="AW239" s="266"/>
      <c r="AX239" s="266"/>
      <c r="AY239" s="266"/>
      <c r="AZ239" s="266"/>
      <c r="BA239" s="266"/>
      <c r="BB239" s="266"/>
      <c r="BC239" s="266"/>
    </row>
    <row r="240" spans="1:55" ht="12.75">
      <c r="A240" s="112"/>
      <c r="B240" s="112"/>
      <c r="C240" s="112"/>
      <c r="D240" s="112"/>
      <c r="E240" s="112"/>
      <c r="F240" s="112"/>
      <c r="G240" s="266"/>
      <c r="H240" s="266"/>
      <c r="I240" s="266"/>
      <c r="J240" s="266"/>
      <c r="K240" s="266"/>
      <c r="L240" s="266"/>
      <c r="M240" s="266"/>
      <c r="N240" s="266"/>
      <c r="O240" s="266"/>
      <c r="P240" s="266"/>
      <c r="Q240" s="266"/>
      <c r="R240" s="266"/>
      <c r="S240" s="266"/>
      <c r="T240" s="266"/>
      <c r="U240" s="266"/>
      <c r="V240" s="266"/>
      <c r="W240" s="266"/>
      <c r="X240" s="266"/>
      <c r="Y240" s="266"/>
      <c r="Z240" s="266"/>
      <c r="AA240" s="266"/>
      <c r="AB240" s="266"/>
      <c r="AC240" s="266"/>
      <c r="AD240" s="266"/>
      <c r="AE240" s="266"/>
      <c r="AF240" s="266"/>
      <c r="AG240" s="266"/>
      <c r="AH240" s="266"/>
      <c r="AI240" s="266"/>
      <c r="AJ240" s="266"/>
      <c r="AK240" s="266"/>
      <c r="AL240" s="266"/>
      <c r="AM240" s="266"/>
      <c r="AN240" s="266"/>
      <c r="AO240" s="266"/>
      <c r="AP240" s="266"/>
      <c r="AQ240" s="266"/>
      <c r="AR240" s="266"/>
      <c r="AS240" s="266"/>
      <c r="AT240" s="266"/>
      <c r="AU240" s="266"/>
      <c r="AV240" s="266"/>
      <c r="AW240" s="266"/>
      <c r="AX240" s="266"/>
      <c r="AY240" s="266"/>
      <c r="AZ240" s="266"/>
      <c r="BA240" s="266"/>
      <c r="BB240" s="266"/>
      <c r="BC240" s="266"/>
    </row>
    <row r="241" spans="1:55" ht="12.75">
      <c r="A241" s="112"/>
      <c r="B241" s="112"/>
      <c r="C241" s="112"/>
      <c r="D241" s="112"/>
      <c r="E241" s="112"/>
      <c r="F241" s="112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66"/>
      <c r="U241" s="266"/>
      <c r="V241" s="266"/>
      <c r="W241" s="266"/>
      <c r="X241" s="266"/>
      <c r="Y241" s="266"/>
      <c r="Z241" s="266"/>
      <c r="AA241" s="266"/>
      <c r="AB241" s="266"/>
      <c r="AC241" s="266"/>
      <c r="AD241" s="266"/>
      <c r="AE241" s="266"/>
      <c r="AF241" s="266"/>
      <c r="AG241" s="266"/>
      <c r="AH241" s="266"/>
      <c r="AI241" s="266"/>
      <c r="AJ241" s="266"/>
      <c r="AK241" s="266"/>
      <c r="AL241" s="266"/>
      <c r="AM241" s="266"/>
      <c r="AN241" s="266"/>
      <c r="AO241" s="266"/>
      <c r="AP241" s="266"/>
      <c r="AQ241" s="266"/>
      <c r="AR241" s="266"/>
      <c r="AS241" s="266"/>
      <c r="AT241" s="266"/>
      <c r="AU241" s="266"/>
      <c r="AV241" s="266"/>
      <c r="AW241" s="266"/>
      <c r="AX241" s="266"/>
      <c r="AY241" s="266"/>
      <c r="AZ241" s="266"/>
      <c r="BA241" s="266"/>
      <c r="BB241" s="266"/>
      <c r="BC241" s="266"/>
    </row>
    <row r="242" spans="1:55" ht="12.75">
      <c r="A242" s="112"/>
      <c r="B242" s="112"/>
      <c r="C242" s="112"/>
      <c r="D242" s="112"/>
      <c r="E242" s="112"/>
      <c r="F242" s="112"/>
      <c r="G242" s="266"/>
      <c r="H242" s="266"/>
      <c r="I242" s="266"/>
      <c r="J242" s="266"/>
      <c r="K242" s="266"/>
      <c r="L242" s="266"/>
      <c r="M242" s="266"/>
      <c r="N242" s="266"/>
      <c r="O242" s="266"/>
      <c r="P242" s="266"/>
      <c r="Q242" s="266"/>
      <c r="R242" s="266"/>
      <c r="S242" s="266"/>
      <c r="T242" s="266"/>
      <c r="U242" s="266"/>
      <c r="V242" s="266"/>
      <c r="W242" s="266"/>
      <c r="X242" s="266"/>
      <c r="Y242" s="266"/>
      <c r="Z242" s="266"/>
      <c r="AA242" s="266"/>
      <c r="AB242" s="266"/>
      <c r="AC242" s="266"/>
      <c r="AD242" s="266"/>
      <c r="AE242" s="266"/>
      <c r="AF242" s="266"/>
      <c r="AG242" s="266"/>
      <c r="AH242" s="266"/>
      <c r="AI242" s="266"/>
      <c r="AJ242" s="266"/>
      <c r="AK242" s="266"/>
      <c r="AL242" s="266"/>
      <c r="AM242" s="266"/>
      <c r="AN242" s="266"/>
      <c r="AO242" s="266"/>
      <c r="AP242" s="266"/>
      <c r="AQ242" s="266"/>
      <c r="AR242" s="266"/>
      <c r="AS242" s="266"/>
      <c r="AT242" s="266"/>
      <c r="AU242" s="266"/>
      <c r="AV242" s="266"/>
      <c r="AW242" s="266"/>
      <c r="AX242" s="266"/>
      <c r="AY242" s="266"/>
      <c r="AZ242" s="266"/>
      <c r="BA242" s="266"/>
      <c r="BB242" s="266"/>
      <c r="BC242" s="266"/>
    </row>
    <row r="243" spans="1:55" ht="12.75">
      <c r="A243" s="112"/>
      <c r="B243" s="112"/>
      <c r="C243" s="112"/>
      <c r="D243" s="112"/>
      <c r="E243" s="112"/>
      <c r="F243" s="112"/>
      <c r="G243" s="266"/>
      <c r="H243" s="266"/>
      <c r="I243" s="266"/>
      <c r="J243" s="266"/>
      <c r="K243" s="266"/>
      <c r="L243" s="266"/>
      <c r="M243" s="266"/>
      <c r="N243" s="266"/>
      <c r="O243" s="266"/>
      <c r="P243" s="266"/>
      <c r="Q243" s="266"/>
      <c r="R243" s="266"/>
      <c r="S243" s="266"/>
      <c r="T243" s="266"/>
      <c r="U243" s="266"/>
      <c r="V243" s="266"/>
      <c r="W243" s="266"/>
      <c r="X243" s="266"/>
      <c r="Y243" s="266"/>
      <c r="Z243" s="266"/>
      <c r="AA243" s="266"/>
      <c r="AB243" s="266"/>
      <c r="AC243" s="266"/>
      <c r="AD243" s="266"/>
      <c r="AE243" s="266"/>
      <c r="AF243" s="266"/>
      <c r="AG243" s="266"/>
      <c r="AH243" s="266"/>
      <c r="AI243" s="266"/>
      <c r="AJ243" s="266"/>
      <c r="AK243" s="266"/>
      <c r="AL243" s="266"/>
      <c r="AM243" s="266"/>
      <c r="AN243" s="266"/>
      <c r="AO243" s="266"/>
      <c r="AP243" s="266"/>
      <c r="AQ243" s="266"/>
      <c r="AR243" s="266"/>
      <c r="AS243" s="266"/>
      <c r="AT243" s="266"/>
      <c r="AU243" s="266"/>
      <c r="AV243" s="266"/>
      <c r="AW243" s="266"/>
      <c r="AX243" s="266"/>
      <c r="AY243" s="266"/>
      <c r="AZ243" s="266"/>
      <c r="BA243" s="266"/>
      <c r="BB243" s="266"/>
      <c r="BC243" s="266"/>
    </row>
    <row r="244" spans="1:55" ht="12.75">
      <c r="A244" s="112"/>
      <c r="B244" s="112"/>
      <c r="C244" s="112"/>
      <c r="D244" s="112"/>
      <c r="E244" s="112"/>
      <c r="F244" s="112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6"/>
      <c r="S244" s="266"/>
      <c r="T244" s="266"/>
      <c r="U244" s="266"/>
      <c r="V244" s="266"/>
      <c r="W244" s="266"/>
      <c r="X244" s="266"/>
      <c r="Y244" s="266"/>
      <c r="Z244" s="266"/>
      <c r="AA244" s="266"/>
      <c r="AB244" s="266"/>
      <c r="AC244" s="266"/>
      <c r="AD244" s="266"/>
      <c r="AE244" s="266"/>
      <c r="AF244" s="266"/>
      <c r="AG244" s="266"/>
      <c r="AH244" s="266"/>
      <c r="AI244" s="266"/>
      <c r="AJ244" s="266"/>
      <c r="AK244" s="266"/>
      <c r="AL244" s="266"/>
      <c r="AM244" s="266"/>
      <c r="AN244" s="266"/>
      <c r="AO244" s="266"/>
      <c r="AP244" s="266"/>
      <c r="AQ244" s="266"/>
      <c r="AR244" s="266"/>
      <c r="AS244" s="266"/>
      <c r="AT244" s="266"/>
      <c r="AU244" s="266"/>
      <c r="AV244" s="266"/>
      <c r="AW244" s="266"/>
      <c r="AX244" s="266"/>
      <c r="AY244" s="266"/>
      <c r="AZ244" s="266"/>
      <c r="BA244" s="266"/>
      <c r="BB244" s="266"/>
      <c r="BC244" s="266"/>
    </row>
    <row r="245" spans="1:55" ht="12.75">
      <c r="A245" s="112"/>
      <c r="B245" s="112"/>
      <c r="C245" s="112"/>
      <c r="D245" s="112"/>
      <c r="E245" s="112"/>
      <c r="F245" s="112"/>
      <c r="G245" s="266"/>
      <c r="H245" s="266"/>
      <c r="I245" s="266"/>
      <c r="J245" s="266"/>
      <c r="K245" s="266"/>
      <c r="L245" s="266"/>
      <c r="M245" s="266"/>
      <c r="N245" s="266"/>
      <c r="O245" s="266"/>
      <c r="P245" s="266"/>
      <c r="Q245" s="266"/>
      <c r="R245" s="266"/>
      <c r="S245" s="266"/>
      <c r="T245" s="266"/>
      <c r="U245" s="266"/>
      <c r="V245" s="266"/>
      <c r="W245" s="266"/>
      <c r="X245" s="266"/>
      <c r="Y245" s="266"/>
      <c r="Z245" s="266"/>
      <c r="AA245" s="266"/>
      <c r="AB245" s="266"/>
      <c r="AC245" s="266"/>
      <c r="AD245" s="266"/>
      <c r="AE245" s="266"/>
      <c r="AF245" s="266"/>
      <c r="AG245" s="266"/>
      <c r="AH245" s="266"/>
      <c r="AI245" s="266"/>
      <c r="AJ245" s="266"/>
      <c r="AK245" s="266"/>
      <c r="AL245" s="266"/>
      <c r="AM245" s="266"/>
      <c r="AN245" s="266"/>
      <c r="AO245" s="266"/>
      <c r="AP245" s="266"/>
      <c r="AQ245" s="266"/>
      <c r="AR245" s="266"/>
      <c r="AS245" s="266"/>
      <c r="AT245" s="266"/>
      <c r="AU245" s="266"/>
      <c r="AV245" s="266"/>
      <c r="AW245" s="266"/>
      <c r="AX245" s="266"/>
      <c r="AY245" s="266"/>
      <c r="AZ245" s="266"/>
      <c r="BA245" s="266"/>
      <c r="BB245" s="266"/>
      <c r="BC245" s="266"/>
    </row>
    <row r="246" spans="1:55" ht="12.75">
      <c r="A246" s="112"/>
      <c r="B246" s="112"/>
      <c r="C246" s="112"/>
      <c r="D246" s="112"/>
      <c r="E246" s="112"/>
      <c r="F246" s="112"/>
      <c r="G246" s="266"/>
      <c r="H246" s="266"/>
      <c r="I246" s="266"/>
      <c r="J246" s="266"/>
      <c r="K246" s="266"/>
      <c r="L246" s="266"/>
      <c r="M246" s="266"/>
      <c r="N246" s="266"/>
      <c r="O246" s="266"/>
      <c r="P246" s="266"/>
      <c r="Q246" s="266"/>
      <c r="R246" s="266"/>
      <c r="S246" s="266"/>
      <c r="T246" s="266"/>
      <c r="U246" s="266"/>
      <c r="V246" s="266"/>
      <c r="W246" s="266"/>
      <c r="X246" s="266"/>
      <c r="Y246" s="266"/>
      <c r="Z246" s="266"/>
      <c r="AA246" s="266"/>
      <c r="AB246" s="266"/>
      <c r="AC246" s="266"/>
      <c r="AD246" s="266"/>
      <c r="AE246" s="266"/>
      <c r="AF246" s="266"/>
      <c r="AG246" s="266"/>
      <c r="AH246" s="266"/>
      <c r="AI246" s="266"/>
      <c r="AJ246" s="266"/>
      <c r="AK246" s="266"/>
      <c r="AL246" s="266"/>
      <c r="AM246" s="266"/>
      <c r="AN246" s="266"/>
      <c r="AO246" s="266"/>
      <c r="AP246" s="266"/>
      <c r="AQ246" s="266"/>
      <c r="AR246" s="266"/>
      <c r="AS246" s="266"/>
      <c r="AT246" s="266"/>
      <c r="AU246" s="266"/>
      <c r="AV246" s="266"/>
      <c r="AW246" s="266"/>
      <c r="AX246" s="266"/>
      <c r="AY246" s="266"/>
      <c r="AZ246" s="266"/>
      <c r="BA246" s="266"/>
      <c r="BB246" s="266"/>
      <c r="BC246" s="266"/>
    </row>
    <row r="247" spans="1:55" ht="12.75">
      <c r="A247" s="112"/>
      <c r="B247" s="112"/>
      <c r="C247" s="112"/>
      <c r="D247" s="112"/>
      <c r="E247" s="112"/>
      <c r="F247" s="112"/>
      <c r="G247" s="266"/>
      <c r="H247" s="266"/>
      <c r="I247" s="266"/>
      <c r="J247" s="266"/>
      <c r="K247" s="266"/>
      <c r="L247" s="266"/>
      <c r="M247" s="266"/>
      <c r="N247" s="266"/>
      <c r="O247" s="266"/>
      <c r="P247" s="266"/>
      <c r="Q247" s="266"/>
      <c r="R247" s="266"/>
      <c r="S247" s="266"/>
      <c r="T247" s="266"/>
      <c r="U247" s="266"/>
      <c r="V247" s="266"/>
      <c r="W247" s="266"/>
      <c r="X247" s="266"/>
      <c r="Y247" s="266"/>
      <c r="Z247" s="266"/>
      <c r="AA247" s="266"/>
      <c r="AB247" s="266"/>
      <c r="AC247" s="266"/>
      <c r="AD247" s="266"/>
      <c r="AE247" s="266"/>
      <c r="AF247" s="266"/>
      <c r="AG247" s="266"/>
      <c r="AH247" s="266"/>
      <c r="AI247" s="266"/>
      <c r="AJ247" s="266"/>
      <c r="AK247" s="266"/>
      <c r="AL247" s="266"/>
      <c r="AM247" s="266"/>
      <c r="AN247" s="266"/>
      <c r="AO247" s="266"/>
      <c r="AP247" s="266"/>
      <c r="AQ247" s="266"/>
      <c r="AR247" s="266"/>
      <c r="AS247" s="266"/>
      <c r="AT247" s="266"/>
      <c r="AU247" s="266"/>
      <c r="AV247" s="266"/>
      <c r="AW247" s="266"/>
      <c r="AX247" s="266"/>
      <c r="AY247" s="266"/>
      <c r="AZ247" s="266"/>
      <c r="BA247" s="266"/>
      <c r="BB247" s="266"/>
      <c r="BC247" s="266"/>
    </row>
    <row r="248" spans="1:55" ht="12.75">
      <c r="A248" s="112"/>
      <c r="B248" s="112"/>
      <c r="C248" s="112"/>
      <c r="D248" s="112"/>
      <c r="E248" s="112"/>
      <c r="F248" s="112"/>
      <c r="G248" s="266"/>
      <c r="H248" s="266"/>
      <c r="I248" s="266"/>
      <c r="J248" s="266"/>
      <c r="K248" s="266"/>
      <c r="L248" s="266"/>
      <c r="M248" s="266"/>
      <c r="N248" s="266"/>
      <c r="O248" s="266"/>
      <c r="P248" s="266"/>
      <c r="Q248" s="266"/>
      <c r="R248" s="266"/>
      <c r="S248" s="266"/>
      <c r="T248" s="266"/>
      <c r="U248" s="266"/>
      <c r="V248" s="266"/>
      <c r="W248" s="266"/>
      <c r="X248" s="266"/>
      <c r="Y248" s="266"/>
      <c r="Z248" s="266"/>
      <c r="AA248" s="266"/>
      <c r="AB248" s="266"/>
      <c r="AC248" s="266"/>
      <c r="AD248" s="266"/>
      <c r="AE248" s="266"/>
      <c r="AF248" s="266"/>
      <c r="AG248" s="266"/>
      <c r="AH248" s="266"/>
      <c r="AI248" s="266"/>
      <c r="AJ248" s="266"/>
      <c r="AK248" s="266"/>
      <c r="AL248" s="266"/>
      <c r="AM248" s="266"/>
      <c r="AN248" s="266"/>
      <c r="AO248" s="266"/>
      <c r="AP248" s="266"/>
      <c r="AQ248" s="266"/>
      <c r="AR248" s="266"/>
      <c r="AS248" s="266"/>
      <c r="AT248" s="266"/>
      <c r="AU248" s="266"/>
      <c r="AV248" s="266"/>
      <c r="AW248" s="266"/>
      <c r="AX248" s="266"/>
      <c r="AY248" s="266"/>
      <c r="AZ248" s="266"/>
      <c r="BA248" s="266"/>
      <c r="BB248" s="266"/>
      <c r="BC248" s="266"/>
    </row>
    <row r="249" spans="1:55" ht="12.75">
      <c r="A249" s="112"/>
      <c r="B249" s="112"/>
      <c r="C249" s="112"/>
      <c r="D249" s="112"/>
      <c r="E249" s="112"/>
      <c r="F249" s="112"/>
      <c r="G249" s="266"/>
      <c r="H249" s="266"/>
      <c r="I249" s="266"/>
      <c r="J249" s="266"/>
      <c r="K249" s="266"/>
      <c r="L249" s="266"/>
      <c r="M249" s="266"/>
      <c r="N249" s="266"/>
      <c r="O249" s="266"/>
      <c r="P249" s="266"/>
      <c r="Q249" s="266"/>
      <c r="R249" s="266"/>
      <c r="S249" s="266"/>
      <c r="T249" s="266"/>
      <c r="U249" s="266"/>
      <c r="V249" s="266"/>
      <c r="W249" s="266"/>
      <c r="X249" s="266"/>
      <c r="Y249" s="266"/>
      <c r="Z249" s="266"/>
      <c r="AA249" s="266"/>
      <c r="AB249" s="266"/>
      <c r="AC249" s="266"/>
      <c r="AD249" s="266"/>
      <c r="AE249" s="266"/>
      <c r="AF249" s="266"/>
      <c r="AG249" s="266"/>
      <c r="AH249" s="266"/>
      <c r="AI249" s="266"/>
      <c r="AJ249" s="266"/>
      <c r="AK249" s="266"/>
      <c r="AL249" s="266"/>
      <c r="AM249" s="266"/>
      <c r="AN249" s="266"/>
      <c r="AO249" s="266"/>
      <c r="AP249" s="266"/>
      <c r="AQ249" s="266"/>
      <c r="AR249" s="266"/>
      <c r="AS249" s="266"/>
      <c r="AT249" s="266"/>
      <c r="AU249" s="266"/>
      <c r="AV249" s="266"/>
      <c r="AW249" s="266"/>
      <c r="AX249" s="266"/>
      <c r="AY249" s="266"/>
      <c r="AZ249" s="266"/>
      <c r="BA249" s="266"/>
      <c r="BB249" s="266"/>
      <c r="BC249" s="266"/>
    </row>
    <row r="250" spans="1:55" ht="12.75">
      <c r="A250" s="112"/>
      <c r="B250" s="112"/>
      <c r="C250" s="112"/>
      <c r="D250" s="112"/>
      <c r="E250" s="112"/>
      <c r="F250" s="112"/>
      <c r="G250" s="266"/>
      <c r="H250" s="266"/>
      <c r="I250" s="266"/>
      <c r="J250" s="266"/>
      <c r="K250" s="266"/>
      <c r="L250" s="266"/>
      <c r="M250" s="266"/>
      <c r="N250" s="266"/>
      <c r="O250" s="266"/>
      <c r="P250" s="266"/>
      <c r="Q250" s="266"/>
      <c r="R250" s="266"/>
      <c r="S250" s="266"/>
      <c r="T250" s="266"/>
      <c r="U250" s="266"/>
      <c r="V250" s="266"/>
      <c r="W250" s="266"/>
      <c r="X250" s="266"/>
      <c r="Y250" s="266"/>
      <c r="Z250" s="266"/>
      <c r="AA250" s="266"/>
      <c r="AB250" s="266"/>
      <c r="AC250" s="266"/>
      <c r="AD250" s="266"/>
      <c r="AE250" s="266"/>
      <c r="AF250" s="266"/>
      <c r="AG250" s="266"/>
      <c r="AH250" s="266"/>
      <c r="AI250" s="266"/>
      <c r="AJ250" s="266"/>
      <c r="AK250" s="266"/>
      <c r="AL250" s="266"/>
      <c r="AM250" s="266"/>
      <c r="AN250" s="266"/>
      <c r="AO250" s="266"/>
      <c r="AP250" s="266"/>
      <c r="AQ250" s="266"/>
      <c r="AR250" s="266"/>
      <c r="AS250" s="266"/>
      <c r="AT250" s="266"/>
      <c r="AU250" s="266"/>
      <c r="AV250" s="266"/>
      <c r="AW250" s="266"/>
      <c r="AX250" s="266"/>
      <c r="AY250" s="266"/>
      <c r="AZ250" s="266"/>
      <c r="BA250" s="266"/>
      <c r="BB250" s="266"/>
      <c r="BC250" s="266"/>
    </row>
    <row r="251" spans="1:55" ht="12.75">
      <c r="A251" s="112"/>
      <c r="B251" s="112"/>
      <c r="C251" s="112"/>
      <c r="D251" s="112"/>
      <c r="E251" s="112"/>
      <c r="F251" s="112"/>
      <c r="G251" s="266"/>
      <c r="H251" s="266"/>
      <c r="I251" s="266"/>
      <c r="J251" s="266"/>
      <c r="K251" s="266"/>
      <c r="L251" s="266"/>
      <c r="M251" s="266"/>
      <c r="N251" s="266"/>
      <c r="O251" s="266"/>
      <c r="P251" s="266"/>
      <c r="Q251" s="266"/>
      <c r="R251" s="266"/>
      <c r="S251" s="266"/>
      <c r="T251" s="266"/>
      <c r="U251" s="266"/>
      <c r="V251" s="266"/>
      <c r="W251" s="266"/>
      <c r="X251" s="266"/>
      <c r="Y251" s="266"/>
      <c r="Z251" s="266"/>
      <c r="AA251" s="266"/>
      <c r="AB251" s="266"/>
      <c r="AC251" s="266"/>
      <c r="AD251" s="266"/>
      <c r="AE251" s="266"/>
      <c r="AF251" s="266"/>
      <c r="AG251" s="266"/>
      <c r="AH251" s="266"/>
      <c r="AI251" s="266"/>
      <c r="AJ251" s="266"/>
      <c r="AK251" s="266"/>
      <c r="AL251" s="266"/>
      <c r="AM251" s="266"/>
      <c r="AN251" s="266"/>
      <c r="AO251" s="266"/>
      <c r="AP251" s="266"/>
      <c r="AQ251" s="266"/>
      <c r="AR251" s="266"/>
      <c r="AS251" s="266"/>
      <c r="AT251" s="266"/>
      <c r="AU251" s="266"/>
      <c r="AV251" s="266"/>
      <c r="AW251" s="266"/>
      <c r="AX251" s="266"/>
      <c r="AY251" s="266"/>
      <c r="AZ251" s="266"/>
      <c r="BA251" s="266"/>
      <c r="BB251" s="266"/>
      <c r="BC251" s="266"/>
    </row>
    <row r="252" spans="1:55" ht="12.75">
      <c r="A252" s="112"/>
      <c r="B252" s="112"/>
      <c r="C252" s="112"/>
      <c r="D252" s="112"/>
      <c r="E252" s="112"/>
      <c r="F252" s="112"/>
      <c r="G252" s="266"/>
      <c r="H252" s="266"/>
      <c r="I252" s="266"/>
      <c r="J252" s="266"/>
      <c r="K252" s="266"/>
      <c r="L252" s="266"/>
      <c r="M252" s="266"/>
      <c r="N252" s="266"/>
      <c r="O252" s="266"/>
      <c r="P252" s="266"/>
      <c r="Q252" s="266"/>
      <c r="R252" s="266"/>
      <c r="S252" s="266"/>
      <c r="T252" s="266"/>
      <c r="U252" s="266"/>
      <c r="V252" s="266"/>
      <c r="W252" s="266"/>
      <c r="X252" s="266"/>
      <c r="Y252" s="266"/>
      <c r="Z252" s="266"/>
      <c r="AA252" s="266"/>
      <c r="AB252" s="266"/>
      <c r="AC252" s="266"/>
      <c r="AD252" s="266"/>
      <c r="AE252" s="266"/>
      <c r="AF252" s="266"/>
      <c r="AG252" s="266"/>
      <c r="AH252" s="266"/>
      <c r="AI252" s="266"/>
      <c r="AJ252" s="266"/>
      <c r="AK252" s="266"/>
      <c r="AL252" s="266"/>
      <c r="AM252" s="266"/>
      <c r="AN252" s="266"/>
      <c r="AO252" s="266"/>
      <c r="AP252" s="266"/>
      <c r="AQ252" s="266"/>
      <c r="AR252" s="266"/>
      <c r="AS252" s="266"/>
      <c r="AT252" s="266"/>
      <c r="AU252" s="266"/>
      <c r="AV252" s="266"/>
      <c r="AW252" s="266"/>
      <c r="AX252" s="266"/>
      <c r="AY252" s="266"/>
      <c r="AZ252" s="266"/>
      <c r="BA252" s="266"/>
      <c r="BB252" s="266"/>
      <c r="BC252" s="266"/>
    </row>
    <row r="253" spans="1:55" ht="12.75">
      <c r="A253" s="112"/>
      <c r="B253" s="112"/>
      <c r="C253" s="112"/>
      <c r="D253" s="112"/>
      <c r="E253" s="112"/>
      <c r="F253" s="112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  <c r="R253" s="266"/>
      <c r="S253" s="266"/>
      <c r="T253" s="266"/>
      <c r="U253" s="266"/>
      <c r="V253" s="266"/>
      <c r="W253" s="266"/>
      <c r="X253" s="266"/>
      <c r="Y253" s="266"/>
      <c r="Z253" s="266"/>
      <c r="AA253" s="266"/>
      <c r="AB253" s="266"/>
      <c r="AC253" s="266"/>
      <c r="AD253" s="266"/>
      <c r="AE253" s="266"/>
      <c r="AF253" s="266"/>
      <c r="AG253" s="266"/>
      <c r="AH253" s="266"/>
      <c r="AI253" s="266"/>
      <c r="AJ253" s="266"/>
      <c r="AK253" s="266"/>
      <c r="AL253" s="266"/>
      <c r="AM253" s="266"/>
      <c r="AN253" s="266"/>
      <c r="AO253" s="266"/>
      <c r="AP253" s="266"/>
      <c r="AQ253" s="266"/>
      <c r="AR253" s="266"/>
      <c r="AS253" s="266"/>
      <c r="AT253" s="266"/>
      <c r="AU253" s="266"/>
      <c r="AV253" s="266"/>
      <c r="AW253" s="266"/>
      <c r="AX253" s="266"/>
      <c r="AY253" s="266"/>
      <c r="AZ253" s="266"/>
      <c r="BA253" s="266"/>
      <c r="BB253" s="266"/>
      <c r="BC253" s="266"/>
    </row>
    <row r="254" spans="1:55" ht="12.75">
      <c r="A254" s="266"/>
      <c r="B254" s="266"/>
      <c r="C254" s="266"/>
      <c r="D254" s="266"/>
      <c r="E254" s="266"/>
      <c r="F254" s="266"/>
      <c r="G254" s="266"/>
      <c r="H254" s="266"/>
      <c r="I254" s="266"/>
      <c r="J254" s="266"/>
      <c r="K254" s="266"/>
      <c r="L254" s="266"/>
      <c r="M254" s="266"/>
      <c r="N254" s="266"/>
      <c r="O254" s="266"/>
      <c r="P254" s="266"/>
      <c r="Q254" s="266"/>
      <c r="R254" s="266"/>
      <c r="S254" s="266"/>
      <c r="T254" s="266"/>
      <c r="U254" s="266"/>
      <c r="V254" s="266"/>
      <c r="W254" s="266"/>
      <c r="X254" s="266"/>
      <c r="Y254" s="266"/>
      <c r="Z254" s="266"/>
      <c r="AA254" s="266"/>
      <c r="AB254" s="266"/>
      <c r="AC254" s="266"/>
      <c r="AD254" s="266"/>
      <c r="AE254" s="266"/>
      <c r="AF254" s="266"/>
      <c r="AG254" s="266"/>
      <c r="AH254" s="266"/>
      <c r="AI254" s="266"/>
      <c r="AJ254" s="266"/>
      <c r="AK254" s="266"/>
      <c r="AL254" s="266"/>
      <c r="AM254" s="266"/>
      <c r="AN254" s="266"/>
      <c r="AO254" s="266"/>
      <c r="AP254" s="266"/>
      <c r="AQ254" s="266"/>
      <c r="AR254" s="266"/>
      <c r="AS254" s="266"/>
      <c r="AT254" s="266"/>
      <c r="AU254" s="266"/>
      <c r="AV254" s="266"/>
      <c r="AW254" s="266"/>
      <c r="AX254" s="266"/>
      <c r="AY254" s="266"/>
      <c r="AZ254" s="266"/>
      <c r="BA254" s="266"/>
      <c r="BB254" s="266"/>
      <c r="BC254" s="266"/>
    </row>
    <row r="255" spans="1:55" ht="12.75">
      <c r="A255" s="266"/>
      <c r="B255" s="266"/>
      <c r="C255" s="266"/>
      <c r="D255" s="266"/>
      <c r="E255" s="266"/>
      <c r="F255" s="266"/>
      <c r="G255" s="266"/>
      <c r="H255" s="266"/>
      <c r="I255" s="266"/>
      <c r="J255" s="266"/>
      <c r="K255" s="266"/>
      <c r="L255" s="266"/>
      <c r="M255" s="266"/>
      <c r="N255" s="266"/>
      <c r="O255" s="266"/>
      <c r="P255" s="266"/>
      <c r="Q255" s="266"/>
      <c r="R255" s="266"/>
      <c r="S255" s="266"/>
      <c r="T255" s="266"/>
      <c r="U255" s="266"/>
      <c r="V255" s="266"/>
      <c r="W255" s="266"/>
      <c r="X255" s="266"/>
      <c r="Y255" s="266"/>
      <c r="Z255" s="266"/>
      <c r="AA255" s="266"/>
      <c r="AB255" s="266"/>
      <c r="AC255" s="266"/>
      <c r="AD255" s="266"/>
      <c r="AE255" s="266"/>
      <c r="AF255" s="266"/>
      <c r="AG255" s="266"/>
      <c r="AH255" s="266"/>
      <c r="AI255" s="266"/>
      <c r="AJ255" s="266"/>
      <c r="AK255" s="266"/>
      <c r="AL255" s="266"/>
      <c r="AM255" s="266"/>
      <c r="AN255" s="266"/>
      <c r="AO255" s="266"/>
      <c r="AP255" s="266"/>
      <c r="AQ255" s="266"/>
      <c r="AR255" s="266"/>
      <c r="AS255" s="266"/>
      <c r="AT255" s="266"/>
      <c r="AU255" s="266"/>
      <c r="AV255" s="266"/>
      <c r="AW255" s="266"/>
      <c r="AX255" s="266"/>
      <c r="AY255" s="266"/>
      <c r="AZ255" s="266"/>
      <c r="BA255" s="266"/>
      <c r="BB255" s="266"/>
      <c r="BC255" s="266"/>
    </row>
    <row r="256" spans="1:55" ht="12.75">
      <c r="A256" s="266"/>
      <c r="B256" s="266"/>
      <c r="C256" s="266"/>
      <c r="D256" s="266"/>
      <c r="E256" s="266"/>
      <c r="F256" s="266"/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6"/>
      <c r="S256" s="266"/>
      <c r="T256" s="266"/>
      <c r="U256" s="266"/>
      <c r="V256" s="266"/>
      <c r="W256" s="266"/>
      <c r="X256" s="266"/>
      <c r="Y256" s="266"/>
      <c r="Z256" s="266"/>
      <c r="AA256" s="266"/>
      <c r="AB256" s="266"/>
      <c r="AC256" s="266"/>
      <c r="AD256" s="266"/>
      <c r="AE256" s="266"/>
      <c r="AF256" s="266"/>
      <c r="AG256" s="266"/>
      <c r="AH256" s="266"/>
      <c r="AI256" s="266"/>
      <c r="AJ256" s="266"/>
      <c r="AK256" s="266"/>
      <c r="AL256" s="266"/>
      <c r="AM256" s="266"/>
      <c r="AN256" s="266"/>
      <c r="AO256" s="266"/>
      <c r="AP256" s="266"/>
      <c r="AQ256" s="266"/>
      <c r="AR256" s="266"/>
      <c r="AS256" s="266"/>
      <c r="AT256" s="266"/>
      <c r="AU256" s="266"/>
      <c r="AV256" s="266"/>
      <c r="AW256" s="266"/>
      <c r="AX256" s="266"/>
      <c r="AY256" s="266"/>
      <c r="AZ256" s="266"/>
      <c r="BA256" s="266"/>
      <c r="BB256" s="266"/>
      <c r="BC256" s="266"/>
    </row>
    <row r="257" spans="1:55" ht="12.75">
      <c r="A257" s="266"/>
      <c r="B257" s="266"/>
      <c r="C257" s="266"/>
      <c r="D257" s="266"/>
      <c r="E257" s="266"/>
      <c r="F257" s="266"/>
      <c r="G257" s="266"/>
      <c r="H257" s="266"/>
      <c r="I257" s="266"/>
      <c r="J257" s="266"/>
      <c r="K257" s="266"/>
      <c r="L257" s="266"/>
      <c r="M257" s="266"/>
      <c r="N257" s="266"/>
      <c r="O257" s="266"/>
      <c r="P257" s="266"/>
      <c r="Q257" s="266"/>
      <c r="R257" s="266"/>
      <c r="S257" s="266"/>
      <c r="T257" s="266"/>
      <c r="U257" s="266"/>
      <c r="V257" s="266"/>
      <c r="W257" s="266"/>
      <c r="X257" s="266"/>
      <c r="Y257" s="266"/>
      <c r="Z257" s="266"/>
      <c r="AA257" s="266"/>
      <c r="AB257" s="266"/>
      <c r="AC257" s="266"/>
      <c r="AD257" s="266"/>
      <c r="AE257" s="266"/>
      <c r="AF257" s="266"/>
      <c r="AG257" s="266"/>
      <c r="AH257" s="266"/>
      <c r="AI257" s="266"/>
      <c r="AJ257" s="266"/>
      <c r="AK257" s="266"/>
      <c r="AL257" s="266"/>
      <c r="AM257" s="266"/>
      <c r="AN257" s="266"/>
      <c r="AO257" s="266"/>
      <c r="AP257" s="266"/>
      <c r="AQ257" s="266"/>
      <c r="AR257" s="266"/>
      <c r="AS257" s="266"/>
      <c r="AT257" s="266"/>
      <c r="AU257" s="266"/>
      <c r="AV257" s="266"/>
      <c r="AW257" s="266"/>
      <c r="AX257" s="266"/>
      <c r="AY257" s="266"/>
      <c r="AZ257" s="266"/>
      <c r="BA257" s="266"/>
      <c r="BB257" s="266"/>
      <c r="BC257" s="266"/>
    </row>
    <row r="258" spans="1:55" ht="12.75">
      <c r="A258" s="266"/>
      <c r="B258" s="266"/>
      <c r="C258" s="266"/>
      <c r="D258" s="266"/>
      <c r="E258" s="266"/>
      <c r="F258" s="266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6"/>
      <c r="S258" s="266"/>
      <c r="T258" s="266"/>
      <c r="U258" s="266"/>
      <c r="V258" s="266"/>
      <c r="W258" s="266"/>
      <c r="X258" s="266"/>
      <c r="Y258" s="266"/>
      <c r="Z258" s="266"/>
      <c r="AA258" s="266"/>
      <c r="AB258" s="266"/>
      <c r="AC258" s="266"/>
      <c r="AD258" s="266"/>
      <c r="AE258" s="266"/>
      <c r="AF258" s="266"/>
      <c r="AG258" s="266"/>
      <c r="AH258" s="266"/>
      <c r="AI258" s="266"/>
      <c r="AJ258" s="266"/>
      <c r="AK258" s="266"/>
      <c r="AL258" s="266"/>
      <c r="AM258" s="266"/>
      <c r="AN258" s="266"/>
      <c r="AO258" s="266"/>
      <c r="AP258" s="266"/>
      <c r="AQ258" s="266"/>
      <c r="AR258" s="266"/>
      <c r="AS258" s="266"/>
      <c r="AT258" s="266"/>
      <c r="AU258" s="266"/>
      <c r="AV258" s="266"/>
      <c r="AW258" s="266"/>
      <c r="AX258" s="266"/>
      <c r="AY258" s="266"/>
      <c r="AZ258" s="266"/>
      <c r="BA258" s="266"/>
      <c r="BB258" s="266"/>
      <c r="BC258" s="266"/>
    </row>
    <row r="259" spans="1:55" ht="12.75">
      <c r="A259" s="266"/>
      <c r="B259" s="266"/>
      <c r="C259" s="266"/>
      <c r="D259" s="266"/>
      <c r="E259" s="266"/>
      <c r="F259" s="266"/>
      <c r="G259" s="266"/>
      <c r="H259" s="266"/>
      <c r="I259" s="266"/>
      <c r="J259" s="266"/>
      <c r="K259" s="266"/>
      <c r="L259" s="266"/>
      <c r="M259" s="266"/>
      <c r="N259" s="266"/>
      <c r="O259" s="266"/>
      <c r="P259" s="266"/>
      <c r="Q259" s="266"/>
      <c r="R259" s="266"/>
      <c r="S259" s="266"/>
      <c r="T259" s="266"/>
      <c r="U259" s="266"/>
      <c r="V259" s="266"/>
      <c r="W259" s="266"/>
      <c r="X259" s="266"/>
      <c r="Y259" s="266"/>
      <c r="Z259" s="266"/>
      <c r="AA259" s="266"/>
      <c r="AB259" s="266"/>
      <c r="AC259" s="266"/>
      <c r="AD259" s="266"/>
      <c r="AE259" s="266"/>
      <c r="AF259" s="266"/>
      <c r="AG259" s="266"/>
      <c r="AH259" s="266"/>
      <c r="AI259" s="266"/>
      <c r="AJ259" s="266"/>
      <c r="AK259" s="266"/>
      <c r="AL259" s="266"/>
      <c r="AM259" s="266"/>
      <c r="AN259" s="266"/>
      <c r="AO259" s="266"/>
      <c r="AP259" s="266"/>
      <c r="AQ259" s="266"/>
      <c r="AR259" s="266"/>
      <c r="AS259" s="266"/>
      <c r="AT259" s="266"/>
      <c r="AU259" s="266"/>
      <c r="AV259" s="266"/>
      <c r="AW259" s="266"/>
      <c r="AX259" s="266"/>
      <c r="AY259" s="266"/>
      <c r="AZ259" s="266"/>
      <c r="BA259" s="266"/>
      <c r="BB259" s="266"/>
      <c r="BC259" s="266"/>
    </row>
    <row r="260" spans="1:55" ht="12.75">
      <c r="A260" s="266"/>
      <c r="B260" s="266"/>
      <c r="C260" s="266"/>
      <c r="D260" s="266"/>
      <c r="E260" s="266"/>
      <c r="F260" s="266"/>
      <c r="G260" s="266"/>
      <c r="H260" s="266"/>
      <c r="I260" s="266"/>
      <c r="J260" s="266"/>
      <c r="K260" s="266"/>
      <c r="L260" s="266"/>
      <c r="M260" s="266"/>
      <c r="N260" s="266"/>
      <c r="O260" s="266"/>
      <c r="P260" s="266"/>
      <c r="Q260" s="266"/>
      <c r="R260" s="266"/>
      <c r="S260" s="266"/>
      <c r="T260" s="266"/>
      <c r="U260" s="266"/>
      <c r="V260" s="266"/>
      <c r="W260" s="266"/>
      <c r="X260" s="266"/>
      <c r="Y260" s="266"/>
      <c r="Z260" s="266"/>
      <c r="AA260" s="266"/>
      <c r="AB260" s="266"/>
      <c r="AC260" s="266"/>
      <c r="AD260" s="266"/>
      <c r="AE260" s="266"/>
      <c r="AF260" s="266"/>
      <c r="AG260" s="266"/>
      <c r="AH260" s="266"/>
      <c r="AI260" s="266"/>
      <c r="AJ260" s="266"/>
      <c r="AK260" s="266"/>
      <c r="AL260" s="266"/>
      <c r="AM260" s="266"/>
      <c r="AN260" s="266"/>
      <c r="AO260" s="266"/>
      <c r="AP260" s="266"/>
      <c r="AQ260" s="266"/>
      <c r="AR260" s="266"/>
      <c r="AS260" s="266"/>
      <c r="AT260" s="266"/>
      <c r="AU260" s="266"/>
      <c r="AV260" s="266"/>
      <c r="AW260" s="266"/>
      <c r="AX260" s="266"/>
      <c r="AY260" s="266"/>
      <c r="AZ260" s="266"/>
      <c r="BA260" s="266"/>
      <c r="BB260" s="266"/>
      <c r="BC260" s="266"/>
    </row>
    <row r="261" spans="1:55" ht="12.75">
      <c r="A261" s="266"/>
      <c r="B261" s="266"/>
      <c r="C261" s="266"/>
      <c r="D261" s="266"/>
      <c r="E261" s="266"/>
      <c r="F261" s="266"/>
      <c r="G261" s="266"/>
      <c r="H261" s="266"/>
      <c r="I261" s="266"/>
      <c r="J261" s="266"/>
      <c r="K261" s="266"/>
      <c r="L261" s="266"/>
      <c r="M261" s="266"/>
      <c r="N261" s="266"/>
      <c r="O261" s="266"/>
      <c r="P261" s="266"/>
      <c r="Q261" s="266"/>
      <c r="R261" s="266"/>
      <c r="S261" s="266"/>
      <c r="T261" s="266"/>
      <c r="U261" s="266"/>
      <c r="V261" s="266"/>
      <c r="W261" s="266"/>
      <c r="X261" s="266"/>
      <c r="Y261" s="266"/>
      <c r="Z261" s="266"/>
      <c r="AA261" s="266"/>
      <c r="AB261" s="266"/>
      <c r="AC261" s="266"/>
      <c r="AD261" s="266"/>
      <c r="AE261" s="266"/>
      <c r="AF261" s="266"/>
      <c r="AG261" s="266"/>
      <c r="AH261" s="266"/>
      <c r="AI261" s="266"/>
      <c r="AJ261" s="266"/>
      <c r="AK261" s="266"/>
      <c r="AL261" s="266"/>
      <c r="AM261" s="266"/>
      <c r="AN261" s="266"/>
      <c r="AO261" s="266"/>
      <c r="AP261" s="266"/>
      <c r="AQ261" s="266"/>
      <c r="AR261" s="266"/>
      <c r="AS261" s="266"/>
      <c r="AT261" s="266"/>
      <c r="AU261" s="266"/>
      <c r="AV261" s="266"/>
      <c r="AW261" s="266"/>
      <c r="AX261" s="266"/>
      <c r="AY261" s="266"/>
      <c r="AZ261" s="266"/>
      <c r="BA261" s="266"/>
      <c r="BB261" s="266"/>
      <c r="BC261" s="266"/>
    </row>
    <row r="262" spans="1:55" ht="12.75">
      <c r="A262" s="266"/>
      <c r="B262" s="266"/>
      <c r="C262" s="266"/>
      <c r="D262" s="266"/>
      <c r="E262" s="266"/>
      <c r="F262" s="266"/>
      <c r="G262" s="266"/>
      <c r="H262" s="266"/>
      <c r="I262" s="266"/>
      <c r="J262" s="266"/>
      <c r="K262" s="266"/>
      <c r="L262" s="266"/>
      <c r="M262" s="266"/>
      <c r="N262" s="266"/>
      <c r="O262" s="266"/>
      <c r="P262" s="266"/>
      <c r="Q262" s="266"/>
      <c r="R262" s="266"/>
      <c r="S262" s="266"/>
      <c r="T262" s="266"/>
      <c r="U262" s="266"/>
      <c r="V262" s="266"/>
      <c r="W262" s="266"/>
      <c r="X262" s="266"/>
      <c r="Y262" s="266"/>
      <c r="Z262" s="266"/>
      <c r="AA262" s="266"/>
      <c r="AB262" s="266"/>
      <c r="AC262" s="266"/>
      <c r="AD262" s="266"/>
      <c r="AE262" s="266"/>
      <c r="AF262" s="266"/>
      <c r="AG262" s="266"/>
      <c r="AH262" s="266"/>
      <c r="AI262" s="266"/>
      <c r="AJ262" s="266"/>
      <c r="AK262" s="266"/>
      <c r="AL262" s="266"/>
      <c r="AM262" s="266"/>
      <c r="AN262" s="266"/>
      <c r="AO262" s="266"/>
      <c r="AP262" s="266"/>
      <c r="AQ262" s="266"/>
      <c r="AR262" s="266"/>
      <c r="AS262" s="266"/>
      <c r="AT262" s="266"/>
      <c r="AU262" s="266"/>
      <c r="AV262" s="266"/>
      <c r="AW262" s="266"/>
      <c r="AX262" s="266"/>
      <c r="AY262" s="266"/>
      <c r="AZ262" s="266"/>
      <c r="BA262" s="266"/>
      <c r="BB262" s="266"/>
      <c r="BC262" s="266"/>
    </row>
    <row r="263" spans="1:55" ht="12.75">
      <c r="A263" s="266"/>
      <c r="B263" s="266"/>
      <c r="C263" s="266"/>
      <c r="D263" s="266"/>
      <c r="E263" s="266"/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266"/>
      <c r="V263" s="266"/>
      <c r="W263" s="266"/>
      <c r="X263" s="266"/>
      <c r="Y263" s="266"/>
      <c r="Z263" s="266"/>
      <c r="AA263" s="266"/>
      <c r="AB263" s="266"/>
      <c r="AC263" s="266"/>
      <c r="AD263" s="266"/>
      <c r="AE263" s="266"/>
      <c r="AF263" s="266"/>
      <c r="AG263" s="266"/>
      <c r="AH263" s="266"/>
      <c r="AI263" s="266"/>
      <c r="AJ263" s="266"/>
      <c r="AK263" s="266"/>
      <c r="AL263" s="266"/>
      <c r="AM263" s="266"/>
      <c r="AN263" s="266"/>
      <c r="AO263" s="266"/>
      <c r="AP263" s="266"/>
      <c r="AQ263" s="266"/>
      <c r="AR263" s="266"/>
      <c r="AS263" s="266"/>
      <c r="AT263" s="266"/>
      <c r="AU263" s="266"/>
      <c r="AV263" s="266"/>
      <c r="AW263" s="266"/>
      <c r="AX263" s="266"/>
      <c r="AY263" s="266"/>
      <c r="AZ263" s="266"/>
      <c r="BA263" s="266"/>
      <c r="BB263" s="266"/>
      <c r="BC263" s="266"/>
    </row>
    <row r="264" spans="1:55" ht="12.75">
      <c r="A264" s="266"/>
      <c r="B264" s="266"/>
      <c r="C264" s="266"/>
      <c r="D264" s="266"/>
      <c r="E264" s="266"/>
      <c r="F264" s="266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6"/>
      <c r="S264" s="266"/>
      <c r="T264" s="266"/>
      <c r="U264" s="266"/>
      <c r="V264" s="266"/>
      <c r="W264" s="266"/>
      <c r="X264" s="266"/>
      <c r="Y264" s="266"/>
      <c r="Z264" s="266"/>
      <c r="AA264" s="266"/>
      <c r="AB264" s="266"/>
      <c r="AC264" s="266"/>
      <c r="AD264" s="266"/>
      <c r="AE264" s="266"/>
      <c r="AF264" s="266"/>
      <c r="AG264" s="266"/>
      <c r="AH264" s="266"/>
      <c r="AI264" s="266"/>
      <c r="AJ264" s="266"/>
      <c r="AK264" s="266"/>
      <c r="AL264" s="266"/>
      <c r="AM264" s="266"/>
      <c r="AN264" s="266"/>
      <c r="AO264" s="266"/>
      <c r="AP264" s="266"/>
      <c r="AQ264" s="266"/>
      <c r="AR264" s="266"/>
      <c r="AS264" s="266"/>
      <c r="AT264" s="266"/>
      <c r="AU264" s="266"/>
      <c r="AV264" s="266"/>
      <c r="AW264" s="266"/>
      <c r="AX264" s="266"/>
      <c r="AY264" s="266"/>
      <c r="AZ264" s="266"/>
      <c r="BA264" s="266"/>
      <c r="BB264" s="266"/>
      <c r="BC264" s="266"/>
    </row>
    <row r="265" spans="1:55" ht="12.75">
      <c r="A265" s="266"/>
      <c r="B265" s="266"/>
      <c r="C265" s="266"/>
      <c r="D265" s="266"/>
      <c r="E265" s="266"/>
      <c r="F265" s="266"/>
      <c r="G265" s="266"/>
      <c r="H265" s="266"/>
      <c r="I265" s="266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66"/>
      <c r="U265" s="266"/>
      <c r="V265" s="266"/>
      <c r="W265" s="266"/>
      <c r="X265" s="266"/>
      <c r="Y265" s="266"/>
      <c r="Z265" s="266"/>
      <c r="AA265" s="266"/>
      <c r="AB265" s="266"/>
      <c r="AC265" s="266"/>
      <c r="AD265" s="266"/>
      <c r="AE265" s="266"/>
      <c r="AF265" s="266"/>
      <c r="AG265" s="266"/>
      <c r="AH265" s="266"/>
      <c r="AI265" s="266"/>
      <c r="AJ265" s="266"/>
      <c r="AK265" s="266"/>
      <c r="AL265" s="266"/>
      <c r="AM265" s="266"/>
      <c r="AN265" s="266"/>
      <c r="AO265" s="266"/>
      <c r="AP265" s="266"/>
      <c r="AQ265" s="266"/>
      <c r="AR265" s="266"/>
      <c r="AS265" s="266"/>
      <c r="AT265" s="266"/>
      <c r="AU265" s="266"/>
      <c r="AV265" s="266"/>
      <c r="AW265" s="266"/>
      <c r="AX265" s="266"/>
      <c r="AY265" s="266"/>
      <c r="AZ265" s="266"/>
      <c r="BA265" s="266"/>
      <c r="BB265" s="266"/>
      <c r="BC265" s="266"/>
    </row>
    <row r="266" spans="1:55" ht="12.75">
      <c r="A266" s="266"/>
      <c r="B266" s="266"/>
      <c r="C266" s="266"/>
      <c r="D266" s="266"/>
      <c r="E266" s="266"/>
      <c r="F266" s="266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266"/>
      <c r="U266" s="266"/>
      <c r="V266" s="266"/>
      <c r="W266" s="266"/>
      <c r="X266" s="266"/>
      <c r="Y266" s="266"/>
      <c r="Z266" s="266"/>
      <c r="AA266" s="266"/>
      <c r="AB266" s="266"/>
      <c r="AC266" s="266"/>
      <c r="AD266" s="266"/>
      <c r="AE266" s="266"/>
      <c r="AF266" s="266"/>
      <c r="AG266" s="266"/>
      <c r="AH266" s="266"/>
      <c r="AI266" s="266"/>
      <c r="AJ266" s="266"/>
      <c r="AK266" s="266"/>
      <c r="AL266" s="266"/>
      <c r="AM266" s="266"/>
      <c r="AN266" s="266"/>
      <c r="AO266" s="266"/>
      <c r="AP266" s="266"/>
      <c r="AQ266" s="266"/>
      <c r="AR266" s="266"/>
      <c r="AS266" s="266"/>
      <c r="AT266" s="266"/>
      <c r="AU266" s="266"/>
      <c r="AV266" s="266"/>
      <c r="AW266" s="266"/>
      <c r="AX266" s="266"/>
      <c r="AY266" s="266"/>
      <c r="AZ266" s="266"/>
      <c r="BA266" s="266"/>
      <c r="BB266" s="266"/>
      <c r="BC266" s="266"/>
    </row>
    <row r="267" spans="1:55" ht="12.75">
      <c r="A267" s="266"/>
      <c r="B267" s="266"/>
      <c r="C267" s="266"/>
      <c r="D267" s="266"/>
      <c r="E267" s="266"/>
      <c r="F267" s="266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6"/>
      <c r="U267" s="266"/>
      <c r="V267" s="266"/>
      <c r="W267" s="266"/>
      <c r="X267" s="266"/>
      <c r="Y267" s="266"/>
      <c r="Z267" s="266"/>
      <c r="AA267" s="266"/>
      <c r="AB267" s="266"/>
      <c r="AC267" s="266"/>
      <c r="AD267" s="266"/>
      <c r="AE267" s="266"/>
      <c r="AF267" s="266"/>
      <c r="AG267" s="266"/>
      <c r="AH267" s="266"/>
      <c r="AI267" s="266"/>
      <c r="AJ267" s="266"/>
      <c r="AK267" s="266"/>
      <c r="AL267" s="266"/>
      <c r="AM267" s="266"/>
      <c r="AN267" s="266"/>
      <c r="AO267" s="266"/>
      <c r="AP267" s="266"/>
      <c r="AQ267" s="266"/>
      <c r="AR267" s="266"/>
      <c r="AS267" s="266"/>
      <c r="AT267" s="266"/>
      <c r="AU267" s="266"/>
      <c r="AV267" s="266"/>
      <c r="AW267" s="266"/>
      <c r="AX267" s="266"/>
      <c r="AY267" s="266"/>
      <c r="AZ267" s="266"/>
      <c r="BA267" s="266"/>
      <c r="BB267" s="266"/>
      <c r="BC267" s="266"/>
    </row>
    <row r="268" spans="1:55" ht="12.75">
      <c r="A268" s="266"/>
      <c r="B268" s="266"/>
      <c r="C268" s="266"/>
      <c r="D268" s="266"/>
      <c r="E268" s="266"/>
      <c r="F268" s="266"/>
      <c r="G268" s="266"/>
      <c r="H268" s="266"/>
      <c r="I268" s="266"/>
      <c r="J268" s="266"/>
      <c r="K268" s="266"/>
      <c r="L268" s="266"/>
      <c r="M268" s="266"/>
      <c r="N268" s="266"/>
      <c r="O268" s="266"/>
      <c r="P268" s="266"/>
      <c r="Q268" s="266"/>
      <c r="R268" s="266"/>
      <c r="S268" s="266"/>
      <c r="T268" s="266"/>
      <c r="U268" s="266"/>
      <c r="V268" s="266"/>
      <c r="W268" s="266"/>
      <c r="X268" s="266"/>
      <c r="Y268" s="266"/>
      <c r="Z268" s="266"/>
      <c r="AA268" s="266"/>
      <c r="AB268" s="266"/>
      <c r="AC268" s="266"/>
      <c r="AD268" s="266"/>
      <c r="AE268" s="266"/>
      <c r="AF268" s="266"/>
      <c r="AG268" s="266"/>
      <c r="AH268" s="266"/>
      <c r="AI268" s="266"/>
      <c r="AJ268" s="266"/>
      <c r="AK268" s="266"/>
      <c r="AL268" s="266"/>
      <c r="AM268" s="266"/>
      <c r="AN268" s="266"/>
      <c r="AO268" s="266"/>
      <c r="AP268" s="266"/>
      <c r="AQ268" s="266"/>
      <c r="AR268" s="266"/>
      <c r="AS268" s="266"/>
      <c r="AT268" s="266"/>
      <c r="AU268" s="266"/>
      <c r="AV268" s="266"/>
      <c r="AW268" s="266"/>
      <c r="AX268" s="266"/>
      <c r="AY268" s="266"/>
      <c r="AZ268" s="266"/>
      <c r="BA268" s="266"/>
      <c r="BB268" s="266"/>
      <c r="BC268" s="266"/>
    </row>
    <row r="269" spans="1:55" ht="12.75">
      <c r="A269" s="266"/>
      <c r="B269" s="266"/>
      <c r="C269" s="266"/>
      <c r="D269" s="266"/>
      <c r="E269" s="266"/>
      <c r="F269" s="266"/>
      <c r="G269" s="266"/>
      <c r="H269" s="266"/>
      <c r="I269" s="266"/>
      <c r="J269" s="266"/>
      <c r="K269" s="266"/>
      <c r="L269" s="266"/>
      <c r="M269" s="266"/>
      <c r="N269" s="266"/>
      <c r="O269" s="266"/>
      <c r="P269" s="266"/>
      <c r="Q269" s="266"/>
      <c r="R269" s="266"/>
      <c r="S269" s="266"/>
      <c r="T269" s="266"/>
      <c r="U269" s="266"/>
      <c r="V269" s="266"/>
      <c r="W269" s="266"/>
      <c r="X269" s="266"/>
      <c r="Y269" s="266"/>
      <c r="Z269" s="266"/>
      <c r="AA269" s="266"/>
      <c r="AB269" s="266"/>
      <c r="AC269" s="266"/>
      <c r="AD269" s="266"/>
      <c r="AE269" s="266"/>
      <c r="AF269" s="266"/>
      <c r="AG269" s="266"/>
      <c r="AH269" s="266"/>
      <c r="AI269" s="266"/>
      <c r="AJ269" s="266"/>
      <c r="AK269" s="266"/>
      <c r="AL269" s="266"/>
      <c r="AM269" s="266"/>
      <c r="AN269" s="266"/>
      <c r="AO269" s="266"/>
      <c r="AP269" s="266"/>
      <c r="AQ269" s="266"/>
      <c r="AR269" s="266"/>
      <c r="AS269" s="266"/>
      <c r="AT269" s="266"/>
      <c r="AU269" s="266"/>
      <c r="AV269" s="266"/>
      <c r="AW269" s="266"/>
      <c r="AX269" s="266"/>
      <c r="AY269" s="266"/>
      <c r="AZ269" s="266"/>
      <c r="BA269" s="266"/>
      <c r="BB269" s="266"/>
      <c r="BC269" s="266"/>
    </row>
    <row r="270" spans="1:55" ht="12.75">
      <c r="A270" s="266"/>
      <c r="B270" s="266"/>
      <c r="C270" s="266"/>
      <c r="D270" s="266"/>
      <c r="E270" s="266"/>
      <c r="F270" s="266"/>
      <c r="G270" s="266"/>
      <c r="H270" s="266"/>
      <c r="I270" s="266"/>
      <c r="J270" s="266"/>
      <c r="K270" s="266"/>
      <c r="L270" s="266"/>
      <c r="M270" s="266"/>
      <c r="N270" s="266"/>
      <c r="O270" s="266"/>
      <c r="P270" s="266"/>
      <c r="Q270" s="266"/>
      <c r="R270" s="266"/>
      <c r="S270" s="266"/>
      <c r="T270" s="266"/>
      <c r="U270" s="266"/>
      <c r="V270" s="266"/>
      <c r="W270" s="266"/>
      <c r="X270" s="266"/>
      <c r="Y270" s="266"/>
      <c r="Z270" s="266"/>
      <c r="AA270" s="266"/>
      <c r="AB270" s="266"/>
      <c r="AC270" s="266"/>
      <c r="AD270" s="266"/>
      <c r="AE270" s="266"/>
      <c r="AF270" s="266"/>
      <c r="AG270" s="266"/>
      <c r="AH270" s="266"/>
      <c r="AI270" s="266"/>
      <c r="AJ270" s="266"/>
      <c r="AK270" s="266"/>
      <c r="AL270" s="266"/>
      <c r="AM270" s="266"/>
      <c r="AN270" s="266"/>
      <c r="AO270" s="266"/>
      <c r="AP270" s="266"/>
      <c r="AQ270" s="266"/>
      <c r="AR270" s="266"/>
      <c r="AS270" s="266"/>
      <c r="AT270" s="266"/>
      <c r="AU270" s="266"/>
      <c r="AV270" s="266"/>
      <c r="AW270" s="266"/>
      <c r="AX270" s="266"/>
      <c r="AY270" s="266"/>
      <c r="AZ270" s="266"/>
      <c r="BA270" s="266"/>
      <c r="BB270" s="266"/>
      <c r="BC270" s="266"/>
    </row>
    <row r="271" spans="1:55" ht="12.75">
      <c r="A271" s="266"/>
      <c r="B271" s="266"/>
      <c r="C271" s="266"/>
      <c r="D271" s="266"/>
      <c r="E271" s="266"/>
      <c r="F271" s="266"/>
      <c r="G271" s="266"/>
      <c r="H271" s="266"/>
      <c r="I271" s="266"/>
      <c r="J271" s="266"/>
      <c r="K271" s="266"/>
      <c r="L271" s="266"/>
      <c r="M271" s="266"/>
      <c r="N271" s="266"/>
      <c r="O271" s="266"/>
      <c r="P271" s="266"/>
      <c r="Q271" s="266"/>
      <c r="R271" s="266"/>
      <c r="S271" s="266"/>
      <c r="T271" s="266"/>
      <c r="U271" s="266"/>
      <c r="V271" s="266"/>
      <c r="W271" s="266"/>
      <c r="X271" s="266"/>
      <c r="Y271" s="266"/>
      <c r="Z271" s="266"/>
      <c r="AA271" s="266"/>
      <c r="AB271" s="266"/>
      <c r="AC271" s="266"/>
      <c r="AD271" s="266"/>
      <c r="AE271" s="266"/>
      <c r="AF271" s="266"/>
      <c r="AG271" s="266"/>
      <c r="AH271" s="266"/>
      <c r="AI271" s="266"/>
      <c r="AJ271" s="266"/>
      <c r="AK271" s="266"/>
      <c r="AL271" s="266"/>
      <c r="AM271" s="266"/>
      <c r="AN271" s="266"/>
      <c r="AO271" s="266"/>
      <c r="AP271" s="266"/>
      <c r="AQ271" s="266"/>
      <c r="AR271" s="266"/>
      <c r="AS271" s="266"/>
      <c r="AT271" s="266"/>
      <c r="AU271" s="266"/>
      <c r="AV271" s="266"/>
      <c r="AW271" s="266"/>
      <c r="AX271" s="266"/>
      <c r="AY271" s="266"/>
      <c r="AZ271" s="266"/>
      <c r="BA271" s="266"/>
      <c r="BB271" s="266"/>
      <c r="BC271" s="266"/>
    </row>
    <row r="272" spans="1:55" ht="12.75">
      <c r="A272" s="266"/>
      <c r="B272" s="266"/>
      <c r="C272" s="266"/>
      <c r="D272" s="266"/>
      <c r="E272" s="266"/>
      <c r="F272" s="266"/>
      <c r="G272" s="266"/>
      <c r="H272" s="266"/>
      <c r="I272" s="266"/>
      <c r="J272" s="266"/>
      <c r="K272" s="266"/>
      <c r="L272" s="266"/>
      <c r="M272" s="266"/>
      <c r="N272" s="266"/>
      <c r="O272" s="266"/>
      <c r="P272" s="266"/>
      <c r="Q272" s="266"/>
      <c r="R272" s="266"/>
      <c r="S272" s="266"/>
      <c r="T272" s="266"/>
      <c r="U272" s="266"/>
      <c r="V272" s="266"/>
      <c r="W272" s="266"/>
      <c r="X272" s="266"/>
      <c r="Y272" s="266"/>
      <c r="Z272" s="266"/>
      <c r="AA272" s="266"/>
      <c r="AB272" s="266"/>
      <c r="AC272" s="266"/>
      <c r="AD272" s="266"/>
      <c r="AE272" s="266"/>
      <c r="AF272" s="266"/>
      <c r="AG272" s="266"/>
      <c r="AH272" s="266"/>
      <c r="AI272" s="266"/>
      <c r="AJ272" s="266"/>
      <c r="AK272" s="266"/>
      <c r="AL272" s="266"/>
      <c r="AM272" s="266"/>
      <c r="AN272" s="266"/>
      <c r="AO272" s="266"/>
      <c r="AP272" s="266"/>
      <c r="AQ272" s="266"/>
      <c r="AR272" s="266"/>
      <c r="AS272" s="266"/>
      <c r="AT272" s="266"/>
      <c r="AU272" s="266"/>
      <c r="AV272" s="266"/>
      <c r="AW272" s="266"/>
      <c r="AX272" s="266"/>
      <c r="AY272" s="266"/>
      <c r="AZ272" s="266"/>
      <c r="BA272" s="266"/>
      <c r="BB272" s="266"/>
      <c r="BC272" s="266"/>
    </row>
    <row r="273" spans="1:55" ht="12.75">
      <c r="A273" s="266"/>
      <c r="B273" s="266"/>
      <c r="C273" s="266"/>
      <c r="D273" s="266"/>
      <c r="E273" s="266"/>
      <c r="F273" s="266"/>
      <c r="G273" s="266"/>
      <c r="H273" s="266"/>
      <c r="I273" s="266"/>
      <c r="J273" s="266"/>
      <c r="K273" s="266"/>
      <c r="L273" s="266"/>
      <c r="M273" s="266"/>
      <c r="N273" s="266"/>
      <c r="O273" s="266"/>
      <c r="P273" s="266"/>
      <c r="Q273" s="266"/>
      <c r="R273" s="266"/>
      <c r="S273" s="266"/>
      <c r="T273" s="266"/>
      <c r="U273" s="266"/>
      <c r="V273" s="266"/>
      <c r="W273" s="266"/>
      <c r="X273" s="266"/>
      <c r="Y273" s="266"/>
      <c r="Z273" s="266"/>
      <c r="AA273" s="266"/>
      <c r="AB273" s="266"/>
      <c r="AC273" s="266"/>
      <c r="AD273" s="266"/>
      <c r="AE273" s="266"/>
      <c r="AF273" s="266"/>
      <c r="AG273" s="266"/>
      <c r="AH273" s="266"/>
      <c r="AI273" s="266"/>
      <c r="AJ273" s="266"/>
      <c r="AK273" s="266"/>
      <c r="AL273" s="266"/>
      <c r="AM273" s="266"/>
      <c r="AN273" s="266"/>
      <c r="AO273" s="266"/>
      <c r="AP273" s="266"/>
      <c r="AQ273" s="266"/>
      <c r="AR273" s="266"/>
      <c r="AS273" s="266"/>
      <c r="AT273" s="266"/>
      <c r="AU273" s="266"/>
      <c r="AV273" s="266"/>
      <c r="AW273" s="266"/>
      <c r="AX273" s="266"/>
      <c r="AY273" s="266"/>
      <c r="AZ273" s="266"/>
      <c r="BA273" s="266"/>
      <c r="BB273" s="266"/>
      <c r="BC273" s="266"/>
    </row>
    <row r="274" spans="1:55" ht="12.75">
      <c r="A274" s="266"/>
      <c r="B274" s="266"/>
      <c r="C274" s="266"/>
      <c r="D274" s="266"/>
      <c r="E274" s="266"/>
      <c r="F274" s="266"/>
      <c r="G274" s="266"/>
      <c r="H274" s="266"/>
      <c r="I274" s="266"/>
      <c r="J274" s="266"/>
      <c r="K274" s="266"/>
      <c r="L274" s="266"/>
      <c r="M274" s="266"/>
      <c r="N274" s="266"/>
      <c r="O274" s="266"/>
      <c r="P274" s="266"/>
      <c r="Q274" s="266"/>
      <c r="R274" s="266"/>
      <c r="S274" s="266"/>
      <c r="T274" s="266"/>
      <c r="U274" s="266"/>
      <c r="V274" s="266"/>
      <c r="W274" s="266"/>
      <c r="X274" s="266"/>
      <c r="Y274" s="266"/>
      <c r="Z274" s="266"/>
      <c r="AA274" s="266"/>
      <c r="AB274" s="266"/>
      <c r="AC274" s="266"/>
      <c r="AD274" s="266"/>
      <c r="AE274" s="266"/>
      <c r="AF274" s="266"/>
      <c r="AG274" s="266"/>
      <c r="AH274" s="266"/>
      <c r="AI274" s="266"/>
      <c r="AJ274" s="266"/>
      <c r="AK274" s="266"/>
      <c r="AL274" s="266"/>
      <c r="AM274" s="266"/>
      <c r="AN274" s="266"/>
      <c r="AO274" s="266"/>
      <c r="AP274" s="266"/>
      <c r="AQ274" s="266"/>
      <c r="AR274" s="266"/>
      <c r="AS274" s="266"/>
      <c r="AT274" s="266"/>
      <c r="AU274" s="266"/>
      <c r="AV274" s="266"/>
      <c r="AW274" s="266"/>
      <c r="AX274" s="266"/>
      <c r="AY274" s="266"/>
      <c r="AZ274" s="266"/>
      <c r="BA274" s="266"/>
      <c r="BB274" s="266"/>
      <c r="BC274" s="266"/>
    </row>
    <row r="275" spans="1:10" ht="12.75">
      <c r="A275" s="266"/>
      <c r="B275" s="266"/>
      <c r="C275" s="266"/>
      <c r="D275" s="266"/>
      <c r="E275" s="266"/>
      <c r="F275" s="266"/>
      <c r="G275" s="266"/>
      <c r="H275" s="266"/>
      <c r="I275" s="266"/>
      <c r="J275" s="266"/>
    </row>
    <row r="276" spans="1:10" ht="12.75">
      <c r="A276" s="266"/>
      <c r="B276" s="266"/>
      <c r="C276" s="266"/>
      <c r="D276" s="266"/>
      <c r="E276" s="266"/>
      <c r="F276" s="266"/>
      <c r="G276" s="266"/>
      <c r="H276" s="266"/>
      <c r="I276" s="266"/>
      <c r="J276" s="266"/>
    </row>
    <row r="277" spans="1:10" ht="12.75">
      <c r="A277" s="266"/>
      <c r="B277" s="266"/>
      <c r="C277" s="266"/>
      <c r="D277" s="266"/>
      <c r="E277" s="266"/>
      <c r="F277" s="266"/>
      <c r="G277" s="266"/>
      <c r="H277" s="266"/>
      <c r="I277" s="266"/>
      <c r="J277" s="266"/>
    </row>
    <row r="278" spans="1:10" ht="12.75">
      <c r="A278" s="266"/>
      <c r="B278" s="266"/>
      <c r="C278" s="266"/>
      <c r="D278" s="266"/>
      <c r="E278" s="266"/>
      <c r="F278" s="266"/>
      <c r="G278" s="266"/>
      <c r="H278" s="266"/>
      <c r="I278" s="266"/>
      <c r="J278" s="266"/>
    </row>
    <row r="279" spans="1:10" ht="12.75">
      <c r="A279" s="266"/>
      <c r="B279" s="266"/>
      <c r="C279" s="266"/>
      <c r="D279" s="266"/>
      <c r="E279" s="266"/>
      <c r="F279" s="266"/>
      <c r="G279" s="266"/>
      <c r="H279" s="266"/>
      <c r="I279" s="266"/>
      <c r="J279" s="266"/>
    </row>
    <row r="280" spans="1:10" ht="12.75">
      <c r="A280" s="266"/>
      <c r="B280" s="266"/>
      <c r="C280" s="266"/>
      <c r="D280" s="266"/>
      <c r="E280" s="266"/>
      <c r="F280" s="266"/>
      <c r="G280" s="266"/>
      <c r="H280" s="266"/>
      <c r="I280" s="266"/>
      <c r="J280" s="266"/>
    </row>
    <row r="281" spans="1:10" ht="12.75">
      <c r="A281" s="266"/>
      <c r="B281" s="266"/>
      <c r="C281" s="266"/>
      <c r="D281" s="266"/>
      <c r="E281" s="266"/>
      <c r="F281" s="266"/>
      <c r="G281" s="266"/>
      <c r="H281" s="266"/>
      <c r="I281" s="266"/>
      <c r="J281" s="266"/>
    </row>
    <row r="282" spans="1:10" ht="12.75">
      <c r="A282" s="266"/>
      <c r="B282" s="266"/>
      <c r="C282" s="266"/>
      <c r="D282" s="266"/>
      <c r="E282" s="266"/>
      <c r="F282" s="266"/>
      <c r="G282" s="266"/>
      <c r="H282" s="266"/>
      <c r="I282" s="266"/>
      <c r="J282" s="266"/>
    </row>
    <row r="283" spans="1:10" ht="12.75">
      <c r="A283" s="266"/>
      <c r="B283" s="266"/>
      <c r="C283" s="266"/>
      <c r="D283" s="266"/>
      <c r="E283" s="266"/>
      <c r="F283" s="266"/>
      <c r="G283" s="266"/>
      <c r="H283" s="266"/>
      <c r="I283" s="266"/>
      <c r="J283" s="266"/>
    </row>
    <row r="284" spans="1:10" ht="12.75">
      <c r="A284" s="266"/>
      <c r="B284" s="266"/>
      <c r="C284" s="266"/>
      <c r="D284" s="266"/>
      <c r="E284" s="266"/>
      <c r="F284" s="266"/>
      <c r="G284" s="266"/>
      <c r="H284" s="266"/>
      <c r="I284" s="266"/>
      <c r="J284" s="266"/>
    </row>
    <row r="285" spans="1:10" ht="12.75">
      <c r="A285" s="266"/>
      <c r="B285" s="266"/>
      <c r="C285" s="266"/>
      <c r="D285" s="266"/>
      <c r="E285" s="266"/>
      <c r="F285" s="266"/>
      <c r="G285" s="266"/>
      <c r="H285" s="266"/>
      <c r="I285" s="266"/>
      <c r="J285" s="266"/>
    </row>
    <row r="286" spans="1:10" ht="12.75">
      <c r="A286" s="266"/>
      <c r="B286" s="266"/>
      <c r="C286" s="266"/>
      <c r="D286" s="266"/>
      <c r="E286" s="266"/>
      <c r="F286" s="266"/>
      <c r="G286" s="266"/>
      <c r="H286" s="266"/>
      <c r="I286" s="266"/>
      <c r="J286" s="266"/>
    </row>
    <row r="287" spans="1:10" ht="12.75">
      <c r="A287" s="266"/>
      <c r="B287" s="266"/>
      <c r="C287" s="266"/>
      <c r="D287" s="266"/>
      <c r="E287" s="266"/>
      <c r="F287" s="266"/>
      <c r="G287" s="266"/>
      <c r="H287" s="266"/>
      <c r="I287" s="266"/>
      <c r="J287" s="266"/>
    </row>
    <row r="288" spans="1:10" ht="12.75">
      <c r="A288" s="266"/>
      <c r="B288" s="266"/>
      <c r="C288" s="266"/>
      <c r="D288" s="266"/>
      <c r="E288" s="266"/>
      <c r="F288" s="266"/>
      <c r="G288" s="266"/>
      <c r="H288" s="266"/>
      <c r="I288" s="266"/>
      <c r="J288" s="266"/>
    </row>
    <row r="289" spans="1:10" ht="12.75">
      <c r="A289" s="266"/>
      <c r="B289" s="266"/>
      <c r="C289" s="266"/>
      <c r="D289" s="266"/>
      <c r="E289" s="266"/>
      <c r="F289" s="266"/>
      <c r="G289" s="266"/>
      <c r="H289" s="266"/>
      <c r="I289" s="266"/>
      <c r="J289" s="266"/>
    </row>
    <row r="290" spans="1:10" ht="12.75">
      <c r="A290" s="266"/>
      <c r="B290" s="266"/>
      <c r="C290" s="266"/>
      <c r="D290" s="266"/>
      <c r="E290" s="266"/>
      <c r="F290" s="266"/>
      <c r="G290" s="266"/>
      <c r="H290" s="266"/>
      <c r="I290" s="266"/>
      <c r="J290" s="266"/>
    </row>
    <row r="291" spans="1:10" ht="12.75">
      <c r="A291" s="266"/>
      <c r="B291" s="266"/>
      <c r="C291" s="266"/>
      <c r="D291" s="266"/>
      <c r="E291" s="266"/>
      <c r="F291" s="266"/>
      <c r="G291" s="266"/>
      <c r="H291" s="266"/>
      <c r="I291" s="266"/>
      <c r="J291" s="266"/>
    </row>
    <row r="292" spans="1:48" ht="12.75">
      <c r="A292" s="266"/>
      <c r="B292" s="266"/>
      <c r="C292" s="266"/>
      <c r="D292" s="266"/>
      <c r="E292" s="266"/>
      <c r="F292" s="266"/>
      <c r="G292" s="266"/>
      <c r="H292" s="266"/>
      <c r="I292" s="266"/>
      <c r="J292" s="266"/>
      <c r="AU292" s="270" t="e">
        <f>#REF!</f>
        <v>#REF!</v>
      </c>
      <c r="AV292" s="270" t="e">
        <f>#REF!</f>
        <v>#REF!</v>
      </c>
    </row>
    <row r="293" spans="1:48" ht="12.75">
      <c r="A293" s="266"/>
      <c r="B293" s="266"/>
      <c r="C293" s="266"/>
      <c r="D293" s="266"/>
      <c r="E293" s="266"/>
      <c r="F293" s="266"/>
      <c r="G293" s="266"/>
      <c r="H293" s="266"/>
      <c r="I293" s="266"/>
      <c r="J293" s="266"/>
      <c r="AU293" s="270" t="e">
        <f>#REF!</f>
        <v>#REF!</v>
      </c>
      <c r="AV293" s="270" t="e">
        <f>#REF!</f>
        <v>#REF!</v>
      </c>
    </row>
    <row r="294" spans="1:48" ht="12.75">
      <c r="A294" s="266"/>
      <c r="B294" s="266"/>
      <c r="C294" s="266"/>
      <c r="D294" s="266"/>
      <c r="E294" s="266"/>
      <c r="F294" s="266"/>
      <c r="G294" s="266"/>
      <c r="H294" s="266"/>
      <c r="I294" s="266"/>
      <c r="J294" s="266"/>
      <c r="AU294" s="270" t="e">
        <f>#REF!</f>
        <v>#REF!</v>
      </c>
      <c r="AV294" s="270" t="e">
        <f>#REF!</f>
        <v>#REF!</v>
      </c>
    </row>
    <row r="295" spans="1:48" ht="12.75">
      <c r="A295" s="266"/>
      <c r="B295" s="266"/>
      <c r="C295" s="266"/>
      <c r="D295" s="266"/>
      <c r="E295" s="266"/>
      <c r="F295" s="266"/>
      <c r="G295" s="266"/>
      <c r="H295" s="266"/>
      <c r="I295" s="266"/>
      <c r="J295" s="266"/>
      <c r="AU295" s="270" t="e">
        <f>#REF!</f>
        <v>#REF!</v>
      </c>
      <c r="AV295" s="270" t="e">
        <f>#REF!</f>
        <v>#REF!</v>
      </c>
    </row>
    <row r="296" spans="1:48" ht="12.75">
      <c r="A296" s="266"/>
      <c r="B296" s="266"/>
      <c r="C296" s="266"/>
      <c r="D296" s="266"/>
      <c r="E296" s="266"/>
      <c r="F296" s="266"/>
      <c r="G296" s="266"/>
      <c r="H296" s="266"/>
      <c r="I296" s="266"/>
      <c r="J296" s="266"/>
      <c r="AU296" s="270" t="e">
        <f>#REF!</f>
        <v>#REF!</v>
      </c>
      <c r="AV296" s="270" t="e">
        <f>#REF!</f>
        <v>#REF!</v>
      </c>
    </row>
    <row r="297" spans="1:48" ht="12.75">
      <c r="A297" s="266"/>
      <c r="B297" s="266"/>
      <c r="C297" s="266"/>
      <c r="D297" s="266"/>
      <c r="E297" s="266"/>
      <c r="F297" s="266"/>
      <c r="G297" s="266"/>
      <c r="H297" s="266"/>
      <c r="I297" s="266"/>
      <c r="J297" s="266"/>
      <c r="AU297" s="270" t="e">
        <f>#REF!</f>
        <v>#REF!</v>
      </c>
      <c r="AV297" s="270" t="e">
        <f>#REF!</f>
        <v>#REF!</v>
      </c>
    </row>
    <row r="298" spans="1:48" ht="12.75">
      <c r="A298" s="266"/>
      <c r="B298" s="266"/>
      <c r="C298" s="266"/>
      <c r="D298" s="266"/>
      <c r="E298" s="266"/>
      <c r="F298" s="266"/>
      <c r="G298" s="266"/>
      <c r="H298" s="266"/>
      <c r="I298" s="266"/>
      <c r="J298" s="266"/>
      <c r="AU298" s="270" t="e">
        <f>#REF!</f>
        <v>#REF!</v>
      </c>
      <c r="AV298" s="270" t="e">
        <f>#REF!</f>
        <v>#REF!</v>
      </c>
    </row>
    <row r="299" spans="1:48" ht="12.75">
      <c r="A299" s="266"/>
      <c r="B299" s="266"/>
      <c r="C299" s="266"/>
      <c r="D299" s="266"/>
      <c r="E299" s="266"/>
      <c r="F299" s="266"/>
      <c r="G299" s="266"/>
      <c r="H299" s="266"/>
      <c r="I299" s="266"/>
      <c r="J299" s="266"/>
      <c r="AU299" s="270" t="e">
        <f>#REF!</f>
        <v>#REF!</v>
      </c>
      <c r="AV299" s="270" t="e">
        <f>#REF!</f>
        <v>#REF!</v>
      </c>
    </row>
    <row r="300" spans="6:48" ht="12.75">
      <c r="F300" s="270" t="e">
        <f>AU292</f>
        <v>#REF!</v>
      </c>
      <c r="G300" s="270" t="e">
        <f aca="true" t="shared" si="0" ref="G300:G315">AV292</f>
        <v>#REF!</v>
      </c>
      <c r="AU300" s="270" t="e">
        <f>#REF!</f>
        <v>#REF!</v>
      </c>
      <c r="AV300" s="270" t="e">
        <f>#REF!</f>
        <v>#REF!</v>
      </c>
    </row>
    <row r="301" spans="6:48" ht="12.75">
      <c r="F301" s="270" t="e">
        <f aca="true" t="shared" si="1" ref="F301:G342">AU293</f>
        <v>#REF!</v>
      </c>
      <c r="G301" s="270" t="e">
        <f t="shared" si="0"/>
        <v>#REF!</v>
      </c>
      <c r="AU301" s="270" t="e">
        <f>#REF!</f>
        <v>#REF!</v>
      </c>
      <c r="AV301" s="270" t="e">
        <f>#REF!</f>
        <v>#REF!</v>
      </c>
    </row>
    <row r="302" spans="6:48" ht="12.75">
      <c r="F302" s="270" t="e">
        <f t="shared" si="1"/>
        <v>#REF!</v>
      </c>
      <c r="G302" s="270" t="e">
        <f t="shared" si="0"/>
        <v>#REF!</v>
      </c>
      <c r="AU302" s="270" t="e">
        <f>#REF!</f>
        <v>#REF!</v>
      </c>
      <c r="AV302" s="270" t="e">
        <f>#REF!</f>
        <v>#REF!</v>
      </c>
    </row>
    <row r="303" spans="6:48" ht="12.75">
      <c r="F303" s="270" t="e">
        <f t="shared" si="1"/>
        <v>#REF!</v>
      </c>
      <c r="G303" s="270" t="e">
        <f t="shared" si="0"/>
        <v>#REF!</v>
      </c>
      <c r="AU303" s="270" t="e">
        <f>#REF!</f>
        <v>#REF!</v>
      </c>
      <c r="AV303" s="270" t="e">
        <f>#REF!</f>
        <v>#REF!</v>
      </c>
    </row>
    <row r="304" spans="6:48" ht="12.75">
      <c r="F304" s="270" t="e">
        <f t="shared" si="1"/>
        <v>#REF!</v>
      </c>
      <c r="G304" s="270" t="e">
        <f t="shared" si="0"/>
        <v>#REF!</v>
      </c>
      <c r="AU304" s="270" t="e">
        <f>#REF!</f>
        <v>#REF!</v>
      </c>
      <c r="AV304" s="270" t="e">
        <f>#REF!</f>
        <v>#REF!</v>
      </c>
    </row>
    <row r="305" spans="6:48" ht="12.75">
      <c r="F305" s="270" t="e">
        <f t="shared" si="1"/>
        <v>#REF!</v>
      </c>
      <c r="G305" s="270" t="e">
        <f t="shared" si="0"/>
        <v>#REF!</v>
      </c>
      <c r="AU305" s="270" t="e">
        <f>#REF!</f>
        <v>#REF!</v>
      </c>
      <c r="AV305" s="270" t="e">
        <f>#REF!</f>
        <v>#REF!</v>
      </c>
    </row>
    <row r="306" spans="6:48" ht="12.75">
      <c r="F306" s="270" t="e">
        <f t="shared" si="1"/>
        <v>#REF!</v>
      </c>
      <c r="G306" s="270" t="e">
        <f t="shared" si="0"/>
        <v>#REF!</v>
      </c>
      <c r="AU306" s="270" t="e">
        <f>#REF!</f>
        <v>#REF!</v>
      </c>
      <c r="AV306" s="270" t="e">
        <f>#REF!</f>
        <v>#REF!</v>
      </c>
    </row>
    <row r="307" spans="6:48" ht="12.75">
      <c r="F307" s="270" t="e">
        <f t="shared" si="1"/>
        <v>#REF!</v>
      </c>
      <c r="G307" s="270" t="e">
        <f t="shared" si="0"/>
        <v>#REF!</v>
      </c>
      <c r="AU307" s="270" t="e">
        <f>#REF!</f>
        <v>#REF!</v>
      </c>
      <c r="AV307" s="270" t="e">
        <f>#REF!</f>
        <v>#REF!</v>
      </c>
    </row>
    <row r="308" spans="6:48" ht="12.75">
      <c r="F308" s="270" t="e">
        <f t="shared" si="1"/>
        <v>#REF!</v>
      </c>
      <c r="G308" s="270" t="e">
        <f t="shared" si="0"/>
        <v>#REF!</v>
      </c>
      <c r="AU308" s="270" t="e">
        <f>#REF!</f>
        <v>#REF!</v>
      </c>
      <c r="AV308" s="270" t="e">
        <f>#REF!</f>
        <v>#REF!</v>
      </c>
    </row>
    <row r="309" spans="6:48" ht="12.75">
      <c r="F309" s="270" t="e">
        <f t="shared" si="1"/>
        <v>#REF!</v>
      </c>
      <c r="G309" s="270" t="e">
        <f t="shared" si="0"/>
        <v>#REF!</v>
      </c>
      <c r="AU309" s="270" t="e">
        <f>#REF!</f>
        <v>#REF!</v>
      </c>
      <c r="AV309" s="270" t="e">
        <f>#REF!</f>
        <v>#REF!</v>
      </c>
    </row>
    <row r="310" spans="6:48" ht="12.75">
      <c r="F310" s="270" t="e">
        <f t="shared" si="1"/>
        <v>#REF!</v>
      </c>
      <c r="G310" s="270" t="e">
        <f t="shared" si="0"/>
        <v>#REF!</v>
      </c>
      <c r="AU310" s="270" t="e">
        <f>#REF!</f>
        <v>#REF!</v>
      </c>
      <c r="AV310" s="270" t="e">
        <f>#REF!</f>
        <v>#REF!</v>
      </c>
    </row>
    <row r="311" spans="6:48" ht="12.75">
      <c r="F311" s="270" t="e">
        <f t="shared" si="1"/>
        <v>#REF!</v>
      </c>
      <c r="G311" s="270" t="e">
        <f t="shared" si="0"/>
        <v>#REF!</v>
      </c>
      <c r="AU311" s="270" t="e">
        <f>#REF!</f>
        <v>#REF!</v>
      </c>
      <c r="AV311" s="270" t="e">
        <f>#REF!</f>
        <v>#REF!</v>
      </c>
    </row>
    <row r="312" spans="6:48" ht="12.75">
      <c r="F312" s="270" t="e">
        <f t="shared" si="1"/>
        <v>#REF!</v>
      </c>
      <c r="G312" s="270" t="e">
        <f t="shared" si="0"/>
        <v>#REF!</v>
      </c>
      <c r="AU312" s="270" t="e">
        <f>#REF!</f>
        <v>#REF!</v>
      </c>
      <c r="AV312" s="270" t="e">
        <f>#REF!</f>
        <v>#REF!</v>
      </c>
    </row>
    <row r="313" spans="6:48" ht="12.75">
      <c r="F313" s="270" t="e">
        <f t="shared" si="1"/>
        <v>#REF!</v>
      </c>
      <c r="G313" s="270" t="e">
        <f t="shared" si="0"/>
        <v>#REF!</v>
      </c>
      <c r="AU313" s="270" t="e">
        <f>#REF!</f>
        <v>#REF!</v>
      </c>
      <c r="AV313" s="270" t="e">
        <f>#REF!</f>
        <v>#REF!</v>
      </c>
    </row>
    <row r="314" spans="6:48" ht="12.75">
      <c r="F314" s="270" t="e">
        <f t="shared" si="1"/>
        <v>#REF!</v>
      </c>
      <c r="G314" s="270" t="e">
        <f t="shared" si="0"/>
        <v>#REF!</v>
      </c>
      <c r="AU314" s="270" t="e">
        <f>#REF!</f>
        <v>#REF!</v>
      </c>
      <c r="AV314" s="270" t="e">
        <f>#REF!</f>
        <v>#REF!</v>
      </c>
    </row>
    <row r="315" spans="6:48" ht="12.75">
      <c r="F315" s="270" t="e">
        <f t="shared" si="1"/>
        <v>#REF!</v>
      </c>
      <c r="G315" s="270" t="e">
        <f t="shared" si="0"/>
        <v>#REF!</v>
      </c>
      <c r="AU315" s="270" t="e">
        <f>#REF!</f>
        <v>#REF!</v>
      </c>
      <c r="AV315" s="270" t="e">
        <f>#REF!</f>
        <v>#REF!</v>
      </c>
    </row>
    <row r="316" spans="6:48" ht="12.75">
      <c r="F316" s="270" t="e">
        <f t="shared" si="1"/>
        <v>#REF!</v>
      </c>
      <c r="G316" s="270" t="e">
        <f t="shared" si="1"/>
        <v>#REF!</v>
      </c>
      <c r="AU316" s="270" t="e">
        <f>#REF!</f>
        <v>#REF!</v>
      </c>
      <c r="AV316" s="270" t="e">
        <f>#REF!</f>
        <v>#REF!</v>
      </c>
    </row>
    <row r="317" spans="6:48" ht="12.75">
      <c r="F317" s="270" t="e">
        <f t="shared" si="1"/>
        <v>#REF!</v>
      </c>
      <c r="G317" s="270" t="e">
        <f t="shared" si="1"/>
        <v>#REF!</v>
      </c>
      <c r="AU317" s="270" t="e">
        <f>#REF!</f>
        <v>#REF!</v>
      </c>
      <c r="AV317" s="270" t="e">
        <f>#REF!</f>
        <v>#REF!</v>
      </c>
    </row>
    <row r="318" spans="6:48" ht="12.75">
      <c r="F318" s="270" t="e">
        <f t="shared" si="1"/>
        <v>#REF!</v>
      </c>
      <c r="G318" s="270" t="e">
        <f t="shared" si="1"/>
        <v>#REF!</v>
      </c>
      <c r="AU318" s="270" t="e">
        <f>#REF!</f>
        <v>#REF!</v>
      </c>
      <c r="AV318" s="270" t="e">
        <f>#REF!</f>
        <v>#REF!</v>
      </c>
    </row>
    <row r="319" spans="6:48" ht="12.75">
      <c r="F319" s="270" t="e">
        <f t="shared" si="1"/>
        <v>#REF!</v>
      </c>
      <c r="G319" s="270" t="e">
        <f t="shared" si="1"/>
        <v>#REF!</v>
      </c>
      <c r="AU319" s="270" t="e">
        <f>#REF!</f>
        <v>#REF!</v>
      </c>
      <c r="AV319" s="270" t="e">
        <f>#REF!</f>
        <v>#REF!</v>
      </c>
    </row>
    <row r="320" spans="6:48" ht="12.75">
      <c r="F320" s="270" t="e">
        <f t="shared" si="1"/>
        <v>#REF!</v>
      </c>
      <c r="G320" s="270" t="e">
        <f t="shared" si="1"/>
        <v>#REF!</v>
      </c>
      <c r="AU320" s="270" t="e">
        <f>#REF!</f>
        <v>#REF!</v>
      </c>
      <c r="AV320" s="270" t="e">
        <f>#REF!</f>
        <v>#REF!</v>
      </c>
    </row>
    <row r="321" spans="6:48" ht="12.75">
      <c r="F321" s="270" t="e">
        <f t="shared" si="1"/>
        <v>#REF!</v>
      </c>
      <c r="G321" s="270" t="e">
        <f t="shared" si="1"/>
        <v>#REF!</v>
      </c>
      <c r="AU321" s="270" t="e">
        <f>#REF!</f>
        <v>#REF!</v>
      </c>
      <c r="AV321" s="270" t="e">
        <f>#REF!</f>
        <v>#REF!</v>
      </c>
    </row>
    <row r="322" spans="6:48" ht="12.75">
      <c r="F322" s="270" t="e">
        <f t="shared" si="1"/>
        <v>#REF!</v>
      </c>
      <c r="G322" s="270" t="e">
        <f t="shared" si="1"/>
        <v>#REF!</v>
      </c>
      <c r="AU322" s="270" t="e">
        <f>#REF!</f>
        <v>#REF!</v>
      </c>
      <c r="AV322" s="270" t="e">
        <f>#REF!</f>
        <v>#REF!</v>
      </c>
    </row>
    <row r="323" spans="6:48" ht="12.75">
      <c r="F323" s="270" t="e">
        <f t="shared" si="1"/>
        <v>#REF!</v>
      </c>
      <c r="G323" s="270" t="e">
        <f t="shared" si="1"/>
        <v>#REF!</v>
      </c>
      <c r="AU323" s="270" t="e">
        <f>#REF!</f>
        <v>#REF!</v>
      </c>
      <c r="AV323" s="270" t="e">
        <f>#REF!</f>
        <v>#REF!</v>
      </c>
    </row>
    <row r="324" spans="6:48" ht="12.75">
      <c r="F324" s="270" t="e">
        <f t="shared" si="1"/>
        <v>#REF!</v>
      </c>
      <c r="G324" s="270" t="e">
        <f t="shared" si="1"/>
        <v>#REF!</v>
      </c>
      <c r="AU324" s="270" t="e">
        <f>#REF!</f>
        <v>#REF!</v>
      </c>
      <c r="AV324" s="270" t="e">
        <f>#REF!</f>
        <v>#REF!</v>
      </c>
    </row>
    <row r="325" spans="6:48" ht="12.75">
      <c r="F325" s="270" t="e">
        <f t="shared" si="1"/>
        <v>#REF!</v>
      </c>
      <c r="G325" s="270" t="e">
        <f t="shared" si="1"/>
        <v>#REF!</v>
      </c>
      <c r="AU325" s="270" t="e">
        <f>#REF!</f>
        <v>#REF!</v>
      </c>
      <c r="AV325" s="270" t="e">
        <f>#REF!</f>
        <v>#REF!</v>
      </c>
    </row>
    <row r="326" spans="6:48" ht="12.75">
      <c r="F326" s="270" t="e">
        <f t="shared" si="1"/>
        <v>#REF!</v>
      </c>
      <c r="G326" s="270" t="e">
        <f t="shared" si="1"/>
        <v>#REF!</v>
      </c>
      <c r="AU326" s="270" t="e">
        <f>#REF!</f>
        <v>#REF!</v>
      </c>
      <c r="AV326" s="270" t="e">
        <f>#REF!</f>
        <v>#REF!</v>
      </c>
    </row>
    <row r="327" spans="6:48" ht="12.75">
      <c r="F327" s="270" t="e">
        <f t="shared" si="1"/>
        <v>#REF!</v>
      </c>
      <c r="G327" s="270" t="e">
        <f t="shared" si="1"/>
        <v>#REF!</v>
      </c>
      <c r="AU327" s="270" t="e">
        <f>#REF!</f>
        <v>#REF!</v>
      </c>
      <c r="AV327" s="270" t="e">
        <f>#REF!</f>
        <v>#REF!</v>
      </c>
    </row>
    <row r="328" spans="6:48" ht="12.75">
      <c r="F328" s="270" t="e">
        <f t="shared" si="1"/>
        <v>#REF!</v>
      </c>
      <c r="G328" s="270" t="e">
        <f t="shared" si="1"/>
        <v>#REF!</v>
      </c>
      <c r="AU328" s="270" t="e">
        <f>#REF!</f>
        <v>#REF!</v>
      </c>
      <c r="AV328" s="270" t="e">
        <f>#REF!</f>
        <v>#REF!</v>
      </c>
    </row>
    <row r="329" spans="6:48" ht="12.75">
      <c r="F329" s="270" t="e">
        <f t="shared" si="1"/>
        <v>#REF!</v>
      </c>
      <c r="G329" s="270" t="e">
        <f t="shared" si="1"/>
        <v>#REF!</v>
      </c>
      <c r="AU329" s="270" t="e">
        <f>#REF!</f>
        <v>#REF!</v>
      </c>
      <c r="AV329" s="270" t="e">
        <f>#REF!</f>
        <v>#REF!</v>
      </c>
    </row>
    <row r="330" spans="6:48" ht="12.75">
      <c r="F330" s="270" t="e">
        <f t="shared" si="1"/>
        <v>#REF!</v>
      </c>
      <c r="G330" s="270" t="e">
        <f t="shared" si="1"/>
        <v>#REF!</v>
      </c>
      <c r="AU330" s="270" t="e">
        <f>#REF!</f>
        <v>#REF!</v>
      </c>
      <c r="AV330" s="270" t="e">
        <f>#REF!</f>
        <v>#REF!</v>
      </c>
    </row>
    <row r="331" spans="6:48" ht="12.75">
      <c r="F331" s="270" t="e">
        <f t="shared" si="1"/>
        <v>#REF!</v>
      </c>
      <c r="G331" s="270" t="e">
        <f t="shared" si="1"/>
        <v>#REF!</v>
      </c>
      <c r="AU331" s="270" t="e">
        <f>#REF!</f>
        <v>#REF!</v>
      </c>
      <c r="AV331" s="270" t="e">
        <f>#REF!</f>
        <v>#REF!</v>
      </c>
    </row>
    <row r="332" spans="6:48" ht="12.75">
      <c r="F332" s="270" t="e">
        <f t="shared" si="1"/>
        <v>#REF!</v>
      </c>
      <c r="G332" s="270" t="e">
        <f t="shared" si="1"/>
        <v>#REF!</v>
      </c>
      <c r="AU332" s="270" t="e">
        <f>#REF!</f>
        <v>#REF!</v>
      </c>
      <c r="AV332" s="270" t="e">
        <f>#REF!</f>
        <v>#REF!</v>
      </c>
    </row>
    <row r="333" spans="6:48" ht="12.75">
      <c r="F333" s="270" t="e">
        <f t="shared" si="1"/>
        <v>#REF!</v>
      </c>
      <c r="G333" s="270" t="e">
        <f t="shared" si="1"/>
        <v>#REF!</v>
      </c>
      <c r="AU333" s="270" t="e">
        <f>#REF!</f>
        <v>#REF!</v>
      </c>
      <c r="AV333" s="270" t="e">
        <f>#REF!</f>
        <v>#REF!</v>
      </c>
    </row>
    <row r="334" spans="6:48" ht="12.75">
      <c r="F334" s="270" t="e">
        <f t="shared" si="1"/>
        <v>#REF!</v>
      </c>
      <c r="G334" s="270" t="e">
        <f t="shared" si="1"/>
        <v>#REF!</v>
      </c>
      <c r="AU334" s="270" t="e">
        <f>#REF!</f>
        <v>#REF!</v>
      </c>
      <c r="AV334" s="270" t="e">
        <f>#REF!</f>
        <v>#REF!</v>
      </c>
    </row>
    <row r="335" spans="6:7" ht="12.75">
      <c r="F335" s="270" t="e">
        <f t="shared" si="1"/>
        <v>#REF!</v>
      </c>
      <c r="G335" s="270" t="e">
        <f t="shared" si="1"/>
        <v>#REF!</v>
      </c>
    </row>
    <row r="336" spans="6:7" ht="12.75">
      <c r="F336" s="270" t="e">
        <f t="shared" si="1"/>
        <v>#REF!</v>
      </c>
      <c r="G336" s="270" t="e">
        <f t="shared" si="1"/>
        <v>#REF!</v>
      </c>
    </row>
    <row r="337" spans="6:7" ht="12.75">
      <c r="F337" s="270" t="e">
        <f t="shared" si="1"/>
        <v>#REF!</v>
      </c>
      <c r="G337" s="270" t="e">
        <f t="shared" si="1"/>
        <v>#REF!</v>
      </c>
    </row>
    <row r="338" spans="6:7" ht="12.75">
      <c r="F338" s="270" t="e">
        <f>AU330</f>
        <v>#REF!</v>
      </c>
      <c r="G338" s="270" t="e">
        <f t="shared" si="1"/>
        <v>#REF!</v>
      </c>
    </row>
    <row r="339" spans="6:7" ht="12.75">
      <c r="F339" s="270" t="e">
        <f t="shared" si="1"/>
        <v>#REF!</v>
      </c>
      <c r="G339" s="270" t="e">
        <f t="shared" si="1"/>
        <v>#REF!</v>
      </c>
    </row>
    <row r="340" spans="6:7" ht="12.75">
      <c r="F340" s="270" t="e">
        <f t="shared" si="1"/>
        <v>#REF!</v>
      </c>
      <c r="G340" s="270" t="e">
        <f t="shared" si="1"/>
        <v>#REF!</v>
      </c>
    </row>
    <row r="341" spans="6:7" ht="12.75">
      <c r="F341" s="270" t="e">
        <f t="shared" si="1"/>
        <v>#REF!</v>
      </c>
      <c r="G341" s="270" t="e">
        <f t="shared" si="1"/>
        <v>#REF!</v>
      </c>
    </row>
    <row r="342" spans="6:7" ht="12.75">
      <c r="F342" s="270" t="e">
        <f t="shared" si="1"/>
        <v>#REF!</v>
      </c>
      <c r="G342" s="270" t="e">
        <f t="shared" si="1"/>
        <v>#REF!</v>
      </c>
    </row>
  </sheetData>
  <sheetProtection password="CE60" sheet="1" objects="1" scenarios="1"/>
  <mergeCells count="4">
    <mergeCell ref="A4:F4"/>
    <mergeCell ref="A5:F5"/>
    <mergeCell ref="G1:H1"/>
    <mergeCell ref="G2:H2"/>
  </mergeCells>
  <dataValidations count="2">
    <dataValidation allowBlank="1" showInputMessage="1" showErrorMessage="1" prompt="pari merito" sqref="E56:E57 E113:E115"/>
    <dataValidation type="list" allowBlank="1" showInputMessage="1" showErrorMessage="1" sqref="A2">
      <formula1>$A$7:$A$202</formula1>
    </dataValidation>
  </dataValidations>
  <printOptions/>
  <pageMargins left="0.75" right="0.75" top="1" bottom="1" header="0.5" footer="0.5"/>
  <pageSetup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7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304" customWidth="1"/>
    <col min="2" max="2" width="16.421875" style="304" customWidth="1"/>
    <col min="3" max="3" width="5.7109375" style="304" customWidth="1"/>
    <col min="4" max="4" width="23.7109375" style="304" customWidth="1"/>
    <col min="5" max="5" width="28.00390625" style="304" customWidth="1"/>
    <col min="6" max="6" width="5.7109375" style="304" customWidth="1"/>
    <col min="7" max="7" width="19.00390625" style="304" customWidth="1"/>
    <col min="8" max="8" width="5.7109375" style="304" customWidth="1"/>
    <col min="9" max="9" width="6.421875" style="304" customWidth="1"/>
    <col min="10" max="10" width="21.7109375" style="304" customWidth="1"/>
    <col min="11" max="16384" width="9.140625" style="304" customWidth="1"/>
  </cols>
  <sheetData>
    <row r="1" spans="1:12" ht="12">
      <c r="A1" s="273" t="s">
        <v>692</v>
      </c>
      <c r="B1" s="273" t="s">
        <v>693</v>
      </c>
      <c r="C1" s="273" t="s">
        <v>694</v>
      </c>
      <c r="D1" s="273" t="str">
        <f aca="true" t="shared" si="0" ref="D1:I1">D5</f>
        <v>anni primo posto</v>
      </c>
      <c r="E1" s="273" t="str">
        <f t="shared" si="0"/>
        <v>anni secondo posto</v>
      </c>
      <c r="F1" s="273" t="str">
        <f t="shared" si="0"/>
        <v>N</v>
      </c>
      <c r="G1" s="273" t="str">
        <f t="shared" si="0"/>
        <v>anni terzo posto</v>
      </c>
      <c r="H1" s="273" t="str">
        <f t="shared" si="0"/>
        <v>N</v>
      </c>
      <c r="I1" s="273" t="str">
        <f t="shared" si="0"/>
        <v>totale</v>
      </c>
      <c r="J1" s="273" t="s">
        <v>669</v>
      </c>
      <c r="K1" s="273" t="s">
        <v>736</v>
      </c>
      <c r="L1" s="323"/>
    </row>
    <row r="2" spans="1:12" ht="12">
      <c r="A2" s="305" t="s">
        <v>740</v>
      </c>
      <c r="B2" s="306" t="str">
        <f aca="true" t="shared" si="1" ref="B2:I2">VLOOKUP($A2,$A$6:$I$112,COLUMN(),0)</f>
        <v>Croato</v>
      </c>
      <c r="C2" s="306">
        <f t="shared" si="1"/>
        <v>1</v>
      </c>
      <c r="D2" s="306">
        <f t="shared" si="1"/>
        <v>2018</v>
      </c>
      <c r="E2" s="306" t="str">
        <f t="shared" si="1"/>
        <v>-</v>
      </c>
      <c r="F2" s="306">
        <f t="shared" si="1"/>
        <v>0</v>
      </c>
      <c r="G2" s="306" t="str">
        <f t="shared" si="1"/>
        <v>-</v>
      </c>
      <c r="H2" s="306" t="str">
        <f t="shared" si="1"/>
        <v>-</v>
      </c>
      <c r="I2" s="307">
        <f t="shared" si="1"/>
        <v>1</v>
      </c>
      <c r="J2" s="308" t="str">
        <f>A2</f>
        <v>Luka Modric</v>
      </c>
      <c r="K2" s="307">
        <f>I2</f>
        <v>1</v>
      </c>
      <c r="L2" s="323"/>
    </row>
    <row r="3" spans="1:12" ht="12.75" thickBot="1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12" ht="12.75" thickBot="1">
      <c r="A4" s="426" t="s">
        <v>706</v>
      </c>
      <c r="B4" s="427"/>
      <c r="C4" s="427"/>
      <c r="D4" s="427"/>
      <c r="E4" s="427"/>
      <c r="F4" s="427"/>
      <c r="G4" s="427"/>
      <c r="H4" s="427"/>
      <c r="I4" s="427"/>
      <c r="J4" s="424" t="s">
        <v>737</v>
      </c>
      <c r="K4" s="425"/>
      <c r="L4" s="323"/>
    </row>
    <row r="5" spans="1:12" ht="12">
      <c r="A5" s="244" t="s">
        <v>690</v>
      </c>
      <c r="B5" s="244" t="s">
        <v>691</v>
      </c>
      <c r="C5" s="244" t="s">
        <v>694</v>
      </c>
      <c r="D5" s="309" t="s">
        <v>707</v>
      </c>
      <c r="E5" s="244" t="s">
        <v>708</v>
      </c>
      <c r="F5" s="244" t="s">
        <v>709</v>
      </c>
      <c r="G5" s="244" t="s">
        <v>710</v>
      </c>
      <c r="H5" s="244" t="s">
        <v>709</v>
      </c>
      <c r="I5" s="324" t="s">
        <v>45</v>
      </c>
      <c r="J5" s="325" t="s">
        <v>143</v>
      </c>
      <c r="K5" s="326" t="s">
        <v>736</v>
      </c>
      <c r="L5" s="323"/>
    </row>
    <row r="6" spans="1:12" ht="12">
      <c r="A6" s="310" t="str">
        <f aca="true" t="shared" si="2" ref="A6:D25">A145</f>
        <v>Cristiano Ronaldo</v>
      </c>
      <c r="B6" s="310" t="str">
        <f t="shared" si="2"/>
        <v>Portoghese</v>
      </c>
      <c r="C6" s="310">
        <f t="shared" si="2"/>
        <v>5</v>
      </c>
      <c r="D6" s="187" t="str">
        <f t="shared" si="2"/>
        <v>2008-2013-2014-2016-2017</v>
      </c>
      <c r="E6" s="310" t="s">
        <v>743</v>
      </c>
      <c r="F6" s="310">
        <v>6</v>
      </c>
      <c r="G6" s="311" t="s">
        <v>563</v>
      </c>
      <c r="H6" s="310"/>
      <c r="I6" s="176">
        <f>SUM(C6,F6,H6)</f>
        <v>11</v>
      </c>
      <c r="J6" s="327" t="str">
        <f>A7</f>
        <v>Lionel Messi</v>
      </c>
      <c r="K6" s="328">
        <f>I7</f>
        <v>11</v>
      </c>
      <c r="L6" s="323"/>
    </row>
    <row r="7" spans="1:12" ht="12">
      <c r="A7" s="310" t="str">
        <f t="shared" si="2"/>
        <v>Lionel Messi</v>
      </c>
      <c r="B7" s="310" t="str">
        <f t="shared" si="2"/>
        <v>Argentina</v>
      </c>
      <c r="C7" s="310">
        <f t="shared" si="2"/>
        <v>5</v>
      </c>
      <c r="D7" s="187" t="str">
        <f t="shared" si="2"/>
        <v>2009-2010-2011-2012-2015</v>
      </c>
      <c r="E7" s="310" t="s">
        <v>695</v>
      </c>
      <c r="F7" s="310">
        <v>5</v>
      </c>
      <c r="G7" s="329">
        <v>2007</v>
      </c>
      <c r="H7" s="310">
        <v>1</v>
      </c>
      <c r="I7" s="176">
        <f aca="true" t="shared" si="3" ref="I7:I70">SUM(C7,F7,H7)</f>
        <v>11</v>
      </c>
      <c r="J7" s="327" t="str">
        <f>A6</f>
        <v>Cristiano Ronaldo</v>
      </c>
      <c r="K7" s="328">
        <f>I6</f>
        <v>11</v>
      </c>
      <c r="L7" s="323"/>
    </row>
    <row r="8" spans="1:12" ht="12">
      <c r="A8" s="310" t="str">
        <f t="shared" si="2"/>
        <v>Joann Cruijff</v>
      </c>
      <c r="B8" s="310" t="str">
        <f t="shared" si="2"/>
        <v>Olandese</v>
      </c>
      <c r="C8" s="310">
        <f t="shared" si="2"/>
        <v>3</v>
      </c>
      <c r="D8" s="187" t="str">
        <f t="shared" si="2"/>
        <v>1971-1973-1974</v>
      </c>
      <c r="E8" s="312" t="s">
        <v>563</v>
      </c>
      <c r="F8" s="310"/>
      <c r="G8" s="329">
        <v>1975</v>
      </c>
      <c r="H8" s="310">
        <v>1</v>
      </c>
      <c r="I8" s="176">
        <f t="shared" si="3"/>
        <v>4</v>
      </c>
      <c r="J8" s="327" t="str">
        <f>A9</f>
        <v>Michel Platini</v>
      </c>
      <c r="K8" s="328">
        <f>I9</f>
        <v>5</v>
      </c>
      <c r="L8" s="323"/>
    </row>
    <row r="9" spans="1:12" ht="12">
      <c r="A9" s="310" t="str">
        <f t="shared" si="2"/>
        <v>Michel Platini</v>
      </c>
      <c r="B9" s="310" t="str">
        <f t="shared" si="2"/>
        <v>Francese</v>
      </c>
      <c r="C9" s="310">
        <f t="shared" si="2"/>
        <v>3</v>
      </c>
      <c r="D9" s="187" t="str">
        <f t="shared" si="2"/>
        <v>1983-1984-1985</v>
      </c>
      <c r="E9" s="310" t="s">
        <v>563</v>
      </c>
      <c r="F9" s="310"/>
      <c r="G9" s="329" t="s">
        <v>716</v>
      </c>
      <c r="H9" s="310">
        <v>2</v>
      </c>
      <c r="I9" s="176">
        <f t="shared" si="3"/>
        <v>5</v>
      </c>
      <c r="J9" s="327" t="str">
        <f>A12</f>
        <v>Franz Beckenbauer</v>
      </c>
      <c r="K9" s="328">
        <f>I12</f>
        <v>5</v>
      </c>
      <c r="L9" s="323"/>
    </row>
    <row r="10" spans="1:12" ht="12">
      <c r="A10" s="310" t="str">
        <f t="shared" si="2"/>
        <v>Marco Van Basten</v>
      </c>
      <c r="B10" s="310" t="str">
        <f t="shared" si="2"/>
        <v>Olandese</v>
      </c>
      <c r="C10" s="310">
        <f t="shared" si="2"/>
        <v>3</v>
      </c>
      <c r="D10" s="187" t="str">
        <f t="shared" si="2"/>
        <v>1998-1989-1992</v>
      </c>
      <c r="E10" s="310" t="s">
        <v>563</v>
      </c>
      <c r="F10" s="310"/>
      <c r="G10" s="311" t="s">
        <v>563</v>
      </c>
      <c r="H10" s="310"/>
      <c r="I10" s="176">
        <f t="shared" si="3"/>
        <v>3</v>
      </c>
      <c r="J10" s="327" t="str">
        <f>A8</f>
        <v>Joann Cruijff</v>
      </c>
      <c r="K10" s="328">
        <f>I8</f>
        <v>4</v>
      </c>
      <c r="L10" s="323"/>
    </row>
    <row r="11" spans="1:12" ht="12">
      <c r="A11" s="310" t="str">
        <f t="shared" si="2"/>
        <v>Alfredo Di Stéfano</v>
      </c>
      <c r="B11" s="310" t="str">
        <f t="shared" si="2"/>
        <v>Spagnola</v>
      </c>
      <c r="C11" s="310">
        <f t="shared" si="2"/>
        <v>2</v>
      </c>
      <c r="D11" s="187" t="str">
        <f t="shared" si="2"/>
        <v>1957-1959</v>
      </c>
      <c r="E11" s="310">
        <v>1956</v>
      </c>
      <c r="F11" s="310">
        <v>1</v>
      </c>
      <c r="G11" s="311" t="s">
        <v>563</v>
      </c>
      <c r="H11" s="310"/>
      <c r="I11" s="176">
        <f t="shared" si="3"/>
        <v>3</v>
      </c>
      <c r="J11" s="327" t="str">
        <f>A15</f>
        <v>Ronaldo</v>
      </c>
      <c r="K11" s="328">
        <f>I15</f>
        <v>4</v>
      </c>
      <c r="L11" s="323"/>
    </row>
    <row r="12" spans="1:12" ht="12">
      <c r="A12" s="310" t="str">
        <f t="shared" si="2"/>
        <v>Franz Beckenbauer</v>
      </c>
      <c r="B12" s="310" t="str">
        <f t="shared" si="2"/>
        <v>Tedesca</v>
      </c>
      <c r="C12" s="310">
        <f t="shared" si="2"/>
        <v>2</v>
      </c>
      <c r="D12" s="187" t="str">
        <f t="shared" si="2"/>
        <v>1972-1976</v>
      </c>
      <c r="E12" s="310" t="s">
        <v>715</v>
      </c>
      <c r="F12" s="310">
        <v>2</v>
      </c>
      <c r="G12" s="329">
        <v>1966</v>
      </c>
      <c r="H12" s="310">
        <v>1</v>
      </c>
      <c r="I12" s="176">
        <f t="shared" si="3"/>
        <v>5</v>
      </c>
      <c r="J12" s="327" t="str">
        <f>A18</f>
        <v>Luis Suárez</v>
      </c>
      <c r="K12" s="328">
        <f>I18</f>
        <v>4</v>
      </c>
      <c r="L12" s="323"/>
    </row>
    <row r="13" spans="1:12" ht="12">
      <c r="A13" s="310" t="str">
        <f t="shared" si="2"/>
        <v>Kevin Keegan</v>
      </c>
      <c r="B13" s="310" t="str">
        <f t="shared" si="2"/>
        <v>Inglese</v>
      </c>
      <c r="C13" s="310">
        <f t="shared" si="2"/>
        <v>2</v>
      </c>
      <c r="D13" s="187" t="str">
        <f t="shared" si="2"/>
        <v>1978-1979</v>
      </c>
      <c r="E13" s="310">
        <v>1977</v>
      </c>
      <c r="F13" s="310">
        <v>1</v>
      </c>
      <c r="G13" s="311" t="s">
        <v>563</v>
      </c>
      <c r="H13" s="310"/>
      <c r="I13" s="176">
        <f t="shared" si="3"/>
        <v>3</v>
      </c>
      <c r="J13" s="327" t="str">
        <f>A28</f>
        <v>Gerd Müller</v>
      </c>
      <c r="K13" s="328">
        <f>I28</f>
        <v>4</v>
      </c>
      <c r="L13" s="323"/>
    </row>
    <row r="14" spans="1:12" ht="12">
      <c r="A14" s="310" t="str">
        <f t="shared" si="2"/>
        <v>Karl-Heinz Rummenigge</v>
      </c>
      <c r="B14" s="310" t="str">
        <f t="shared" si="2"/>
        <v>Tedesca</v>
      </c>
      <c r="C14" s="310">
        <f t="shared" si="2"/>
        <v>2</v>
      </c>
      <c r="D14" s="187" t="str">
        <f t="shared" si="2"/>
        <v>1980-1981</v>
      </c>
      <c r="E14" s="310">
        <v>1979</v>
      </c>
      <c r="F14" s="310">
        <v>1</v>
      </c>
      <c r="G14" s="311" t="s">
        <v>563</v>
      </c>
      <c r="H14" s="310"/>
      <c r="I14" s="176">
        <f t="shared" si="3"/>
        <v>3</v>
      </c>
      <c r="J14" s="327" t="str">
        <f>A10</f>
        <v>Marco Van Basten</v>
      </c>
      <c r="K14" s="176">
        <f>I10</f>
        <v>3</v>
      </c>
      <c r="L14" s="323"/>
    </row>
    <row r="15" spans="1:12" ht="12">
      <c r="A15" s="310" t="str">
        <f t="shared" si="2"/>
        <v>Ronaldo</v>
      </c>
      <c r="B15" s="310" t="str">
        <f t="shared" si="2"/>
        <v>Brasiliana</v>
      </c>
      <c r="C15" s="310">
        <f t="shared" si="2"/>
        <v>2</v>
      </c>
      <c r="D15" s="187" t="str">
        <f t="shared" si="2"/>
        <v>1997-2002</v>
      </c>
      <c r="E15" s="310">
        <v>1996</v>
      </c>
      <c r="F15" s="310">
        <v>1</v>
      </c>
      <c r="G15" s="329">
        <v>1998</v>
      </c>
      <c r="H15" s="310">
        <v>1</v>
      </c>
      <c r="I15" s="176">
        <f t="shared" si="3"/>
        <v>4</v>
      </c>
      <c r="J15" s="327" t="str">
        <f>A11</f>
        <v>Alfredo Di Stéfano</v>
      </c>
      <c r="K15" s="176">
        <f>I11</f>
        <v>3</v>
      </c>
      <c r="L15" s="323"/>
    </row>
    <row r="16" spans="1:12" ht="12">
      <c r="A16" s="240" t="str">
        <f t="shared" si="2"/>
        <v>Stanley Matthews</v>
      </c>
      <c r="B16" s="310" t="str">
        <f t="shared" si="2"/>
        <v>Inglese</v>
      </c>
      <c r="C16" s="310">
        <f t="shared" si="2"/>
        <v>1</v>
      </c>
      <c r="D16" s="187">
        <f t="shared" si="2"/>
        <v>1956</v>
      </c>
      <c r="E16" s="310" t="s">
        <v>563</v>
      </c>
      <c r="F16" s="310"/>
      <c r="G16" s="311" t="s">
        <v>563</v>
      </c>
      <c r="H16" s="310"/>
      <c r="I16" s="176">
        <f t="shared" si="3"/>
        <v>1</v>
      </c>
      <c r="J16" s="327" t="str">
        <f>A13</f>
        <v>Kevin Keegan</v>
      </c>
      <c r="K16" s="176">
        <f>I13</f>
        <v>3</v>
      </c>
      <c r="L16" s="323"/>
    </row>
    <row r="17" spans="1:12" ht="12">
      <c r="A17" s="310" t="str">
        <f t="shared" si="2"/>
        <v>Raymond Kopa</v>
      </c>
      <c r="B17" s="310" t="str">
        <f t="shared" si="2"/>
        <v>Francese</v>
      </c>
      <c r="C17" s="310">
        <f t="shared" si="2"/>
        <v>1</v>
      </c>
      <c r="D17" s="187">
        <f t="shared" si="2"/>
        <v>1958</v>
      </c>
      <c r="E17" s="310">
        <v>1959</v>
      </c>
      <c r="F17" s="310">
        <v>1</v>
      </c>
      <c r="G17" s="329">
        <v>1956</v>
      </c>
      <c r="H17" s="310">
        <v>1</v>
      </c>
      <c r="I17" s="176">
        <f t="shared" si="3"/>
        <v>3</v>
      </c>
      <c r="J17" s="327" t="str">
        <f>A14</f>
        <v>Karl-Heinz Rummenigge</v>
      </c>
      <c r="K17" s="176">
        <f>I14</f>
        <v>3</v>
      </c>
      <c r="L17" s="323"/>
    </row>
    <row r="18" spans="1:12" ht="12">
      <c r="A18" s="310" t="str">
        <f t="shared" si="2"/>
        <v>Luis Suárez</v>
      </c>
      <c r="B18" s="310" t="str">
        <f t="shared" si="2"/>
        <v>Spagnolo</v>
      </c>
      <c r="C18" s="310">
        <f t="shared" si="2"/>
        <v>1</v>
      </c>
      <c r="D18" s="187">
        <f t="shared" si="2"/>
        <v>1960</v>
      </c>
      <c r="E18" s="310" t="s">
        <v>711</v>
      </c>
      <c r="F18" s="310">
        <v>2</v>
      </c>
      <c r="G18" s="329">
        <v>1965</v>
      </c>
      <c r="H18" s="310">
        <v>1</v>
      </c>
      <c r="I18" s="176">
        <f t="shared" si="3"/>
        <v>4</v>
      </c>
      <c r="J18" s="327" t="str">
        <f>A17</f>
        <v>Raymond Kopa</v>
      </c>
      <c r="K18" s="176">
        <f>I17</f>
        <v>3</v>
      </c>
      <c r="L18" s="323"/>
    </row>
    <row r="19" spans="1:12" ht="12">
      <c r="A19" s="310" t="str">
        <f t="shared" si="2"/>
        <v>Omar Sivori </v>
      </c>
      <c r="B19" s="310" t="str">
        <f t="shared" si="2"/>
        <v>Italiana</v>
      </c>
      <c r="C19" s="310">
        <f t="shared" si="2"/>
        <v>1</v>
      </c>
      <c r="D19" s="187">
        <f t="shared" si="2"/>
        <v>1961</v>
      </c>
      <c r="E19" s="310" t="s">
        <v>563</v>
      </c>
      <c r="F19" s="310"/>
      <c r="G19" s="311" t="s">
        <v>563</v>
      </c>
      <c r="H19" s="310"/>
      <c r="I19" s="176">
        <f t="shared" si="3"/>
        <v>1</v>
      </c>
      <c r="J19" s="327" t="str">
        <f>A23</f>
        <v>Eusebio</v>
      </c>
      <c r="K19" s="176">
        <f>I23</f>
        <v>3</v>
      </c>
      <c r="L19" s="323"/>
    </row>
    <row r="20" spans="1:12" ht="12">
      <c r="A20" s="310" t="str">
        <f t="shared" si="2"/>
        <v>Josef Masopust</v>
      </c>
      <c r="B20" s="310" t="str">
        <f t="shared" si="2"/>
        <v>Cecoslovacca</v>
      </c>
      <c r="C20" s="310">
        <f t="shared" si="2"/>
        <v>1</v>
      </c>
      <c r="D20" s="187">
        <f t="shared" si="2"/>
        <v>1962</v>
      </c>
      <c r="E20" s="310" t="s">
        <v>563</v>
      </c>
      <c r="F20" s="310"/>
      <c r="G20" s="311" t="s">
        <v>563</v>
      </c>
      <c r="H20" s="310"/>
      <c r="I20" s="176">
        <f t="shared" si="3"/>
        <v>1</v>
      </c>
      <c r="J20" s="327" t="str">
        <f>A24</f>
        <v>Bobby Charlton</v>
      </c>
      <c r="K20" s="176">
        <f>I24</f>
        <v>3</v>
      </c>
      <c r="L20" s="323"/>
    </row>
    <row r="21" spans="1:12" ht="12">
      <c r="A21" s="310" t="str">
        <f t="shared" si="2"/>
        <v>Lev Yashin</v>
      </c>
      <c r="B21" s="310" t="str">
        <f t="shared" si="2"/>
        <v>Russa</v>
      </c>
      <c r="C21" s="310">
        <f t="shared" si="2"/>
        <v>1</v>
      </c>
      <c r="D21" s="187">
        <f t="shared" si="2"/>
        <v>1963</v>
      </c>
      <c r="E21" s="310" t="s">
        <v>563</v>
      </c>
      <c r="F21" s="310"/>
      <c r="G21" s="311" t="s">
        <v>563</v>
      </c>
      <c r="H21" s="310"/>
      <c r="I21" s="176">
        <f t="shared" si="3"/>
        <v>1</v>
      </c>
      <c r="J21" s="327" t="str">
        <f>A40</f>
        <v>Zinédine Zidane</v>
      </c>
      <c r="K21" s="176">
        <f>I40</f>
        <v>3</v>
      </c>
      <c r="L21" s="323"/>
    </row>
    <row r="22" spans="1:12" ht="12">
      <c r="A22" s="310" t="str">
        <f t="shared" si="2"/>
        <v>Denis Law</v>
      </c>
      <c r="B22" s="310" t="str">
        <f t="shared" si="2"/>
        <v>Scozzese</v>
      </c>
      <c r="C22" s="310">
        <f t="shared" si="2"/>
        <v>1</v>
      </c>
      <c r="D22" s="187">
        <f t="shared" si="2"/>
        <v>1964</v>
      </c>
      <c r="E22" s="310" t="s">
        <v>563</v>
      </c>
      <c r="F22" s="310"/>
      <c r="G22" s="311" t="s">
        <v>563</v>
      </c>
      <c r="H22" s="310"/>
      <c r="I22" s="176">
        <f t="shared" si="3"/>
        <v>1</v>
      </c>
      <c r="J22" s="327" t="str">
        <f>A45</f>
        <v>Andriy Shevchenko</v>
      </c>
      <c r="K22" s="176">
        <f>I45</f>
        <v>3</v>
      </c>
      <c r="L22" s="323"/>
    </row>
    <row r="23" spans="1:12" ht="12">
      <c r="A23" s="310" t="str">
        <f t="shared" si="2"/>
        <v>Eusebio</v>
      </c>
      <c r="B23" s="310" t="str">
        <f t="shared" si="2"/>
        <v>Portoghese</v>
      </c>
      <c r="C23" s="310">
        <f t="shared" si="2"/>
        <v>1</v>
      </c>
      <c r="D23" s="187">
        <f t="shared" si="2"/>
        <v>1965</v>
      </c>
      <c r="E23" s="310" t="s">
        <v>712</v>
      </c>
      <c r="F23" s="310">
        <v>2</v>
      </c>
      <c r="G23" s="311" t="s">
        <v>563</v>
      </c>
      <c r="H23" s="310"/>
      <c r="I23" s="176">
        <f t="shared" si="3"/>
        <v>3</v>
      </c>
      <c r="J23" s="327" t="str">
        <f>A72</f>
        <v>Bernd Schuster</v>
      </c>
      <c r="K23" s="176">
        <f>I72</f>
        <v>3</v>
      </c>
      <c r="L23" s="323"/>
    </row>
    <row r="24" spans="1:12" ht="12">
      <c r="A24" s="310" t="str">
        <f t="shared" si="2"/>
        <v>Bobby Charlton</v>
      </c>
      <c r="B24" s="310" t="str">
        <f t="shared" si="2"/>
        <v>Inglese</v>
      </c>
      <c r="C24" s="310">
        <f t="shared" si="2"/>
        <v>1</v>
      </c>
      <c r="D24" s="187">
        <f t="shared" si="2"/>
        <v>1966</v>
      </c>
      <c r="E24" s="310" t="s">
        <v>713</v>
      </c>
      <c r="F24" s="310">
        <v>2</v>
      </c>
      <c r="G24" s="311" t="s">
        <v>563</v>
      </c>
      <c r="H24" s="310"/>
      <c r="I24" s="176">
        <f t="shared" si="3"/>
        <v>3</v>
      </c>
      <c r="J24" s="327" t="str">
        <f>A106</f>
        <v>Xavi</v>
      </c>
      <c r="K24" s="176">
        <f>I106</f>
        <v>3</v>
      </c>
      <c r="L24" s="330"/>
    </row>
    <row r="25" spans="1:12" ht="12">
      <c r="A25" s="310" t="str">
        <f t="shared" si="2"/>
        <v>Florian Albert</v>
      </c>
      <c r="B25" s="310" t="str">
        <f t="shared" si="2"/>
        <v>Ungherese</v>
      </c>
      <c r="C25" s="310">
        <f t="shared" si="2"/>
        <v>1</v>
      </c>
      <c r="D25" s="187">
        <f t="shared" si="2"/>
        <v>1967</v>
      </c>
      <c r="E25" s="310" t="s">
        <v>563</v>
      </c>
      <c r="F25" s="310"/>
      <c r="G25" s="311" t="s">
        <v>563</v>
      </c>
      <c r="H25" s="310"/>
      <c r="I25" s="176">
        <f t="shared" si="3"/>
        <v>1</v>
      </c>
      <c r="J25" s="327" t="str">
        <f>A26</f>
        <v>George Best</v>
      </c>
      <c r="K25" s="176">
        <f>I26</f>
        <v>2</v>
      </c>
      <c r="L25" s="323"/>
    </row>
    <row r="26" spans="1:12" ht="12">
      <c r="A26" s="310" t="str">
        <f aca="true" t="shared" si="4" ref="A26:D43">A165</f>
        <v>George Best</v>
      </c>
      <c r="B26" s="310" t="str">
        <f t="shared" si="4"/>
        <v>Iralndese</v>
      </c>
      <c r="C26" s="310">
        <f t="shared" si="4"/>
        <v>1</v>
      </c>
      <c r="D26" s="187">
        <f t="shared" si="4"/>
        <v>1968</v>
      </c>
      <c r="E26" s="310" t="s">
        <v>563</v>
      </c>
      <c r="F26" s="310"/>
      <c r="G26" s="329">
        <v>1971</v>
      </c>
      <c r="H26" s="310">
        <v>1</v>
      </c>
      <c r="I26" s="176">
        <f t="shared" si="3"/>
        <v>2</v>
      </c>
      <c r="J26" s="327" t="str">
        <f>A27</f>
        <v>Gianni Rivera</v>
      </c>
      <c r="K26" s="176">
        <f>I27</f>
        <v>2</v>
      </c>
      <c r="L26" s="323"/>
    </row>
    <row r="27" spans="1:12" ht="12">
      <c r="A27" s="310" t="str">
        <f t="shared" si="4"/>
        <v>Gianni Rivera</v>
      </c>
      <c r="B27" s="310" t="str">
        <f t="shared" si="4"/>
        <v>Italiana</v>
      </c>
      <c r="C27" s="310">
        <f t="shared" si="4"/>
        <v>1</v>
      </c>
      <c r="D27" s="187">
        <f t="shared" si="4"/>
        <v>1969</v>
      </c>
      <c r="E27" s="310">
        <v>1963</v>
      </c>
      <c r="F27" s="310">
        <v>1</v>
      </c>
      <c r="G27" s="311" t="s">
        <v>563</v>
      </c>
      <c r="H27" s="310"/>
      <c r="I27" s="176">
        <f t="shared" si="3"/>
        <v>2</v>
      </c>
      <c r="J27" s="327" t="str">
        <f>A30</f>
        <v>Allan Simonsen</v>
      </c>
      <c r="K27" s="176">
        <f>I30</f>
        <v>2</v>
      </c>
      <c r="L27" s="323"/>
    </row>
    <row r="28" spans="1:12" ht="12">
      <c r="A28" s="310" t="str">
        <f t="shared" si="4"/>
        <v>Gerd Müller</v>
      </c>
      <c r="B28" s="310" t="str">
        <f t="shared" si="4"/>
        <v>Tedesca</v>
      </c>
      <c r="C28" s="310">
        <f t="shared" si="4"/>
        <v>1</v>
      </c>
      <c r="D28" s="187">
        <f t="shared" si="4"/>
        <v>1970</v>
      </c>
      <c r="E28" s="331">
        <v>1972</v>
      </c>
      <c r="F28" s="310">
        <v>1</v>
      </c>
      <c r="G28" s="329" t="s">
        <v>714</v>
      </c>
      <c r="H28" s="310">
        <v>2</v>
      </c>
      <c r="I28" s="176">
        <f t="shared" si="3"/>
        <v>4</v>
      </c>
      <c r="J28" s="327" t="str">
        <f>A33</f>
        <v>Ruud Gullit</v>
      </c>
      <c r="K28" s="176">
        <f>I33</f>
        <v>2</v>
      </c>
      <c r="L28" s="323"/>
    </row>
    <row r="29" spans="1:12" ht="12">
      <c r="A29" s="310" t="str">
        <f t="shared" si="4"/>
        <v>Oleg Blokhin</v>
      </c>
      <c r="B29" s="310" t="str">
        <f t="shared" si="4"/>
        <v>Russa</v>
      </c>
      <c r="C29" s="310">
        <f t="shared" si="4"/>
        <v>1</v>
      </c>
      <c r="D29" s="187">
        <f t="shared" si="4"/>
        <v>1975</v>
      </c>
      <c r="E29" s="310" t="s">
        <v>563</v>
      </c>
      <c r="F29" s="310"/>
      <c r="G29" s="311" t="s">
        <v>563</v>
      </c>
      <c r="H29" s="310"/>
      <c r="I29" s="176">
        <f t="shared" si="3"/>
        <v>1</v>
      </c>
      <c r="J29" s="327" t="str">
        <f>A34</f>
        <v>Lothar Matthäus</v>
      </c>
      <c r="K29" s="176">
        <f>I34</f>
        <v>2</v>
      </c>
      <c r="L29" s="323"/>
    </row>
    <row r="30" spans="1:12" ht="12">
      <c r="A30" s="310" t="str">
        <f t="shared" si="4"/>
        <v>Allan Simonsen</v>
      </c>
      <c r="B30" s="310" t="str">
        <f t="shared" si="4"/>
        <v>Danese</v>
      </c>
      <c r="C30" s="310">
        <f t="shared" si="4"/>
        <v>1</v>
      </c>
      <c r="D30" s="187">
        <f t="shared" si="4"/>
        <v>1977</v>
      </c>
      <c r="E30" s="310" t="s">
        <v>563</v>
      </c>
      <c r="F30" s="310"/>
      <c r="G30" s="329">
        <v>1983</v>
      </c>
      <c r="H30" s="310">
        <v>1</v>
      </c>
      <c r="I30" s="176">
        <f t="shared" si="3"/>
        <v>2</v>
      </c>
      <c r="J30" s="327" t="str">
        <f>A36</f>
        <v>Roberto Baggio</v>
      </c>
      <c r="K30" s="176">
        <f>I36</f>
        <v>2</v>
      </c>
      <c r="L30" s="323"/>
    </row>
    <row r="31" spans="1:12" ht="12">
      <c r="A31" s="310" t="str">
        <f t="shared" si="4"/>
        <v>Paolo Rossi</v>
      </c>
      <c r="B31" s="310" t="str">
        <f t="shared" si="4"/>
        <v>Italiana</v>
      </c>
      <c r="C31" s="310">
        <f t="shared" si="4"/>
        <v>1</v>
      </c>
      <c r="D31" s="187">
        <f t="shared" si="4"/>
        <v>1982</v>
      </c>
      <c r="E31" s="310" t="s">
        <v>563</v>
      </c>
      <c r="F31" s="310"/>
      <c r="G31" s="311" t="s">
        <v>563</v>
      </c>
      <c r="H31" s="310"/>
      <c r="I31" s="176">
        <f t="shared" si="3"/>
        <v>1</v>
      </c>
      <c r="J31" s="327" t="str">
        <f>A37</f>
        <v>Hristo Stoitchkov</v>
      </c>
      <c r="K31" s="176">
        <f>I37</f>
        <v>2</v>
      </c>
      <c r="L31" s="323"/>
    </row>
    <row r="32" spans="1:12" ht="12">
      <c r="A32" s="310" t="str">
        <f t="shared" si="4"/>
        <v>Igor Belanov</v>
      </c>
      <c r="B32" s="310" t="str">
        <f t="shared" si="4"/>
        <v>Russa</v>
      </c>
      <c r="C32" s="310">
        <f t="shared" si="4"/>
        <v>1</v>
      </c>
      <c r="D32" s="187">
        <f t="shared" si="4"/>
        <v>1986</v>
      </c>
      <c r="E32" s="310" t="s">
        <v>563</v>
      </c>
      <c r="F32" s="310"/>
      <c r="G32" s="311" t="s">
        <v>563</v>
      </c>
      <c r="H32" s="310"/>
      <c r="I32" s="176">
        <f t="shared" si="3"/>
        <v>1</v>
      </c>
      <c r="J32" s="327" t="str">
        <f>A46</f>
        <v>Ronaldinho</v>
      </c>
      <c r="K32" s="176">
        <f>I46</f>
        <v>2</v>
      </c>
      <c r="L32" s="323"/>
    </row>
    <row r="33" spans="1:12" ht="12">
      <c r="A33" s="310" t="str">
        <f t="shared" si="4"/>
        <v>Ruud Gullit</v>
      </c>
      <c r="B33" s="310" t="str">
        <f t="shared" si="4"/>
        <v>Olandese</v>
      </c>
      <c r="C33" s="310">
        <f t="shared" si="4"/>
        <v>1</v>
      </c>
      <c r="D33" s="187">
        <f t="shared" si="4"/>
        <v>1987</v>
      </c>
      <c r="E33" s="310">
        <v>1988</v>
      </c>
      <c r="F33" s="310">
        <v>1</v>
      </c>
      <c r="G33" s="311" t="s">
        <v>563</v>
      </c>
      <c r="H33" s="310"/>
      <c r="I33" s="176">
        <f t="shared" si="3"/>
        <v>2</v>
      </c>
      <c r="J33" s="327" t="str">
        <f>A62</f>
        <v>Gigi Riva</v>
      </c>
      <c r="K33" s="176">
        <f>I62</f>
        <v>2</v>
      </c>
      <c r="L33" s="323"/>
    </row>
    <row r="34" spans="1:12" ht="12">
      <c r="A34" s="310" t="str">
        <f t="shared" si="4"/>
        <v>Lothar Matthäus</v>
      </c>
      <c r="B34" s="310" t="str">
        <f t="shared" si="4"/>
        <v>Tedesca</v>
      </c>
      <c r="C34" s="310">
        <f t="shared" si="4"/>
        <v>1</v>
      </c>
      <c r="D34" s="187">
        <f t="shared" si="4"/>
        <v>1990</v>
      </c>
      <c r="E34" s="332">
        <v>1991</v>
      </c>
      <c r="F34" s="310">
        <v>1</v>
      </c>
      <c r="G34" s="311" t="s">
        <v>563</v>
      </c>
      <c r="H34" s="310"/>
      <c r="I34" s="176">
        <f t="shared" si="3"/>
        <v>2</v>
      </c>
      <c r="J34" s="327" t="str">
        <f>A68</f>
        <v>Rob Rensenbrink</v>
      </c>
      <c r="K34" s="176">
        <f>I68</f>
        <v>2</v>
      </c>
      <c r="L34" s="323"/>
    </row>
    <row r="35" spans="1:12" ht="12">
      <c r="A35" s="310" t="str">
        <f t="shared" si="4"/>
        <v>Jean-Pierre Papin</v>
      </c>
      <c r="B35" s="310" t="str">
        <f t="shared" si="4"/>
        <v>Francese</v>
      </c>
      <c r="C35" s="310">
        <f t="shared" si="4"/>
        <v>1</v>
      </c>
      <c r="D35" s="187">
        <f t="shared" si="4"/>
        <v>1991</v>
      </c>
      <c r="E35" s="310" t="s">
        <v>563</v>
      </c>
      <c r="F35" s="310"/>
      <c r="G35" s="311" t="s">
        <v>563</v>
      </c>
      <c r="H35" s="310"/>
      <c r="I35" s="176">
        <f t="shared" si="3"/>
        <v>1</v>
      </c>
      <c r="J35" s="327" t="str">
        <f>A78</f>
        <v>Preben Elkjær</v>
      </c>
      <c r="K35" s="176">
        <f>I78</f>
        <v>2</v>
      </c>
      <c r="L35" s="323"/>
    </row>
    <row r="36" spans="1:12" ht="12">
      <c r="A36" s="310" t="str">
        <f t="shared" si="4"/>
        <v>Roberto Baggio</v>
      </c>
      <c r="B36" s="310" t="str">
        <f t="shared" si="4"/>
        <v>Italiana</v>
      </c>
      <c r="C36" s="310">
        <f t="shared" si="4"/>
        <v>1</v>
      </c>
      <c r="D36" s="187">
        <f t="shared" si="4"/>
        <v>1993</v>
      </c>
      <c r="E36" s="310">
        <v>1994</v>
      </c>
      <c r="F36" s="310">
        <v>1</v>
      </c>
      <c r="G36" s="311" t="s">
        <v>563</v>
      </c>
      <c r="H36" s="310"/>
      <c r="I36" s="176">
        <f t="shared" si="3"/>
        <v>2</v>
      </c>
      <c r="J36" s="327" t="str">
        <f>A80</f>
        <v>Emilio Butragueño</v>
      </c>
      <c r="K36" s="176">
        <f>I80</f>
        <v>2</v>
      </c>
      <c r="L36" s="323"/>
    </row>
    <row r="37" spans="1:12" ht="12">
      <c r="A37" s="310" t="str">
        <f t="shared" si="4"/>
        <v>Hristo Stoitchkov</v>
      </c>
      <c r="B37" s="310" t="str">
        <f t="shared" si="4"/>
        <v>Bulgara</v>
      </c>
      <c r="C37" s="310">
        <f t="shared" si="4"/>
        <v>1</v>
      </c>
      <c r="D37" s="187">
        <f t="shared" si="4"/>
        <v>1994</v>
      </c>
      <c r="E37" s="310">
        <v>1992</v>
      </c>
      <c r="F37" s="310">
        <v>1</v>
      </c>
      <c r="G37" s="311" t="s">
        <v>563</v>
      </c>
      <c r="H37" s="310"/>
      <c r="I37" s="176">
        <f t="shared" si="3"/>
        <v>2</v>
      </c>
      <c r="J37" s="327" t="str">
        <f>A82</f>
        <v>Frank Rijkaard</v>
      </c>
      <c r="K37" s="176">
        <f>I82</f>
        <v>2</v>
      </c>
      <c r="L37" s="323"/>
    </row>
    <row r="38" spans="1:12" ht="12">
      <c r="A38" s="310" t="str">
        <f t="shared" si="4"/>
        <v>George Weah</v>
      </c>
      <c r="B38" s="310" t="str">
        <f t="shared" si="4"/>
        <v>Liberiana</v>
      </c>
      <c r="C38" s="310">
        <f t="shared" si="4"/>
        <v>1</v>
      </c>
      <c r="D38" s="187">
        <f t="shared" si="4"/>
        <v>1995</v>
      </c>
      <c r="E38" s="310" t="s">
        <v>563</v>
      </c>
      <c r="F38" s="310"/>
      <c r="G38" s="311" t="s">
        <v>563</v>
      </c>
      <c r="H38" s="310"/>
      <c r="I38" s="176">
        <f t="shared" si="3"/>
        <v>1</v>
      </c>
      <c r="J38" s="327" t="str">
        <f>A88</f>
        <v>Dennis Bergkamp</v>
      </c>
      <c r="K38" s="176">
        <f>I88</f>
        <v>2</v>
      </c>
      <c r="L38" s="323"/>
    </row>
    <row r="39" spans="1:12" ht="12">
      <c r="A39" s="310" t="str">
        <f t="shared" si="4"/>
        <v>Matthias Sammer</v>
      </c>
      <c r="B39" s="310" t="str">
        <f t="shared" si="4"/>
        <v>Tedesca</v>
      </c>
      <c r="C39" s="310">
        <f t="shared" si="4"/>
        <v>1</v>
      </c>
      <c r="D39" s="187">
        <f t="shared" si="4"/>
        <v>1996</v>
      </c>
      <c r="E39" s="310" t="s">
        <v>563</v>
      </c>
      <c r="F39" s="310"/>
      <c r="G39" s="311" t="s">
        <v>563</v>
      </c>
      <c r="H39" s="310"/>
      <c r="I39" s="176">
        <f t="shared" si="3"/>
        <v>1</v>
      </c>
      <c r="J39" s="327" t="str">
        <f>A90</f>
        <v>Paolo Maldini</v>
      </c>
      <c r="K39" s="176">
        <f>I90</f>
        <v>2</v>
      </c>
      <c r="L39" s="323"/>
    </row>
    <row r="40" spans="1:12" ht="12">
      <c r="A40" s="310" t="str">
        <f t="shared" si="4"/>
        <v>Zinédine Zidane</v>
      </c>
      <c r="B40" s="310" t="str">
        <f t="shared" si="4"/>
        <v>Francese</v>
      </c>
      <c r="C40" s="310">
        <f t="shared" si="4"/>
        <v>1</v>
      </c>
      <c r="D40" s="187">
        <f t="shared" si="4"/>
        <v>1998</v>
      </c>
      <c r="E40" s="310">
        <v>2000</v>
      </c>
      <c r="F40" s="310">
        <v>1</v>
      </c>
      <c r="G40" s="329">
        <v>1997</v>
      </c>
      <c r="H40" s="310">
        <v>1</v>
      </c>
      <c r="I40" s="176">
        <f t="shared" si="3"/>
        <v>3</v>
      </c>
      <c r="J40" s="327" t="str">
        <f>A98</f>
        <v>Oliver Kahn</v>
      </c>
      <c r="K40" s="176">
        <f>I98</f>
        <v>2</v>
      </c>
      <c r="L40" s="323"/>
    </row>
    <row r="41" spans="1:12" ht="12">
      <c r="A41" s="310" t="str">
        <f t="shared" si="4"/>
        <v>Rivaldo</v>
      </c>
      <c r="B41" s="310" t="str">
        <f t="shared" si="4"/>
        <v>Brasiliana</v>
      </c>
      <c r="C41" s="310">
        <f t="shared" si="4"/>
        <v>1</v>
      </c>
      <c r="D41" s="187">
        <f t="shared" si="4"/>
        <v>1999</v>
      </c>
      <c r="E41" s="310" t="s">
        <v>563</v>
      </c>
      <c r="F41" s="310"/>
      <c r="G41" s="311" t="s">
        <v>563</v>
      </c>
      <c r="H41" s="310"/>
      <c r="I41" s="176">
        <f t="shared" si="3"/>
        <v>1</v>
      </c>
      <c r="J41" s="327" t="str">
        <f>A100</f>
        <v>Thierry Henry</v>
      </c>
      <c r="K41" s="176">
        <f>I100</f>
        <v>2</v>
      </c>
      <c r="L41" s="323"/>
    </row>
    <row r="42" spans="1:12" ht="12">
      <c r="A42" s="310" t="str">
        <f t="shared" si="4"/>
        <v>Luis Figo</v>
      </c>
      <c r="B42" s="310" t="str">
        <f t="shared" si="4"/>
        <v>Portoghese</v>
      </c>
      <c r="C42" s="310">
        <f t="shared" si="4"/>
        <v>1</v>
      </c>
      <c r="D42" s="187">
        <f t="shared" si="4"/>
        <v>2000</v>
      </c>
      <c r="E42" s="310" t="s">
        <v>563</v>
      </c>
      <c r="F42" s="310"/>
      <c r="G42" s="311" t="s">
        <v>563</v>
      </c>
      <c r="H42" s="310"/>
      <c r="I42" s="176">
        <f t="shared" si="3"/>
        <v>1</v>
      </c>
      <c r="J42" s="327" t="str">
        <f>A107</f>
        <v>Andrés Iniesta</v>
      </c>
      <c r="K42" s="176">
        <f>I107</f>
        <v>2</v>
      </c>
      <c r="L42" s="323"/>
    </row>
    <row r="43" spans="1:12" ht="12">
      <c r="A43" s="310" t="str">
        <f t="shared" si="4"/>
        <v>Michael Owen</v>
      </c>
      <c r="B43" s="310" t="str">
        <f t="shared" si="4"/>
        <v>Inglese</v>
      </c>
      <c r="C43" s="310">
        <f t="shared" si="4"/>
        <v>1</v>
      </c>
      <c r="D43" s="187">
        <f t="shared" si="4"/>
        <v>2001</v>
      </c>
      <c r="E43" s="310" t="s">
        <v>563</v>
      </c>
      <c r="F43" s="310"/>
      <c r="G43" s="311" t="s">
        <v>563</v>
      </c>
      <c r="H43" s="310"/>
      <c r="I43" s="176">
        <f t="shared" si="3"/>
        <v>1</v>
      </c>
      <c r="J43" s="327" t="str">
        <f>A110</f>
        <v>Neymar</v>
      </c>
      <c r="K43" s="176">
        <f>I110</f>
        <v>2</v>
      </c>
      <c r="L43" s="330"/>
    </row>
    <row r="44" spans="1:12" ht="12">
      <c r="A44" s="310" t="str">
        <f aca="true" t="shared" si="5" ref="A44:D48">A184</f>
        <v>Pavel Nedved</v>
      </c>
      <c r="B44" s="310" t="str">
        <f t="shared" si="5"/>
        <v>Cecoslovacchia</v>
      </c>
      <c r="C44" s="310">
        <f t="shared" si="5"/>
        <v>1</v>
      </c>
      <c r="D44" s="187">
        <f t="shared" si="5"/>
        <v>2003</v>
      </c>
      <c r="E44" s="310" t="s">
        <v>563</v>
      </c>
      <c r="F44" s="310"/>
      <c r="G44" s="311" t="s">
        <v>563</v>
      </c>
      <c r="H44" s="310"/>
      <c r="I44" s="176">
        <f t="shared" si="3"/>
        <v>1</v>
      </c>
      <c r="J44" s="327" t="str">
        <f>A16</f>
        <v>Stanley Matthews</v>
      </c>
      <c r="K44" s="176">
        <f>I16</f>
        <v>1</v>
      </c>
      <c r="L44" s="323"/>
    </row>
    <row r="45" spans="1:12" ht="12">
      <c r="A45" s="310" t="str">
        <f t="shared" si="5"/>
        <v>Andriy Shevchenko</v>
      </c>
      <c r="B45" s="310" t="str">
        <f t="shared" si="5"/>
        <v>Ukraina</v>
      </c>
      <c r="C45" s="310">
        <f t="shared" si="5"/>
        <v>1</v>
      </c>
      <c r="D45" s="187">
        <f t="shared" si="5"/>
        <v>2004</v>
      </c>
      <c r="E45" s="310" t="s">
        <v>563</v>
      </c>
      <c r="F45" s="310"/>
      <c r="G45" s="329" t="s">
        <v>720</v>
      </c>
      <c r="H45" s="310">
        <v>2</v>
      </c>
      <c r="I45" s="176">
        <f t="shared" si="3"/>
        <v>3</v>
      </c>
      <c r="J45" s="327" t="str">
        <f>A19</f>
        <v>Omar Sivori </v>
      </c>
      <c r="K45" s="176">
        <f>I19</f>
        <v>1</v>
      </c>
      <c r="L45" s="323"/>
    </row>
    <row r="46" spans="1:12" ht="12">
      <c r="A46" s="310" t="str">
        <f t="shared" si="5"/>
        <v>Ronaldinho</v>
      </c>
      <c r="B46" s="310" t="str">
        <f t="shared" si="5"/>
        <v>Brasiliana</v>
      </c>
      <c r="C46" s="310">
        <f t="shared" si="5"/>
        <v>1</v>
      </c>
      <c r="D46" s="187">
        <f t="shared" si="5"/>
        <v>2005</v>
      </c>
      <c r="E46" s="310" t="s">
        <v>563</v>
      </c>
      <c r="F46" s="310"/>
      <c r="G46" s="329">
        <v>2004</v>
      </c>
      <c r="H46" s="310">
        <v>1</v>
      </c>
      <c r="I46" s="176">
        <f t="shared" si="3"/>
        <v>2</v>
      </c>
      <c r="J46" s="327" t="str">
        <f>A20</f>
        <v>Josef Masopust</v>
      </c>
      <c r="K46" s="176">
        <f>I20</f>
        <v>1</v>
      </c>
      <c r="L46" s="323"/>
    </row>
    <row r="47" spans="1:12" ht="12">
      <c r="A47" s="310" t="str">
        <f t="shared" si="5"/>
        <v>Fabio Cannavaro</v>
      </c>
      <c r="B47" s="310" t="str">
        <f t="shared" si="5"/>
        <v>Italiana</v>
      </c>
      <c r="C47" s="310">
        <f t="shared" si="5"/>
        <v>1</v>
      </c>
      <c r="D47" s="187">
        <f t="shared" si="5"/>
        <v>2006</v>
      </c>
      <c r="E47" s="310" t="s">
        <v>563</v>
      </c>
      <c r="F47" s="310"/>
      <c r="G47" s="311" t="s">
        <v>563</v>
      </c>
      <c r="H47" s="310"/>
      <c r="I47" s="176">
        <f t="shared" si="3"/>
        <v>1</v>
      </c>
      <c r="J47" s="327" t="str">
        <f>A21</f>
        <v>Lev Yashin</v>
      </c>
      <c r="K47" s="176">
        <f>I21</f>
        <v>1</v>
      </c>
      <c r="L47" s="323"/>
    </row>
    <row r="48" spans="1:12" ht="12">
      <c r="A48" s="313" t="str">
        <f t="shared" si="5"/>
        <v>Kakà</v>
      </c>
      <c r="B48" s="313" t="str">
        <f t="shared" si="5"/>
        <v>Brasiliana</v>
      </c>
      <c r="C48" s="313">
        <f t="shared" si="5"/>
        <v>1</v>
      </c>
      <c r="D48" s="314">
        <f t="shared" si="5"/>
        <v>2007</v>
      </c>
      <c r="E48" s="310" t="s">
        <v>563</v>
      </c>
      <c r="F48" s="310"/>
      <c r="G48" s="311" t="s">
        <v>563</v>
      </c>
      <c r="H48" s="310"/>
      <c r="I48" s="176">
        <f t="shared" si="3"/>
        <v>1</v>
      </c>
      <c r="J48" s="327" t="str">
        <f>A22</f>
        <v>Denis Law</v>
      </c>
      <c r="K48" s="176">
        <f>I22</f>
        <v>1</v>
      </c>
      <c r="L48" s="323"/>
    </row>
    <row r="49" spans="1:12" ht="12">
      <c r="A49" s="310" t="str">
        <f>'123posto'!C11</f>
        <v>Billy Wright</v>
      </c>
      <c r="B49" s="310" t="str">
        <f>'123posto'!F11</f>
        <v>Inglese</v>
      </c>
      <c r="C49" s="310">
        <v>0</v>
      </c>
      <c r="D49" s="310" t="s">
        <v>563</v>
      </c>
      <c r="E49" s="310">
        <v>1957</v>
      </c>
      <c r="F49" s="310">
        <v>1</v>
      </c>
      <c r="G49" s="311" t="s">
        <v>563</v>
      </c>
      <c r="H49" s="310"/>
      <c r="I49" s="176">
        <f t="shared" si="3"/>
        <v>1</v>
      </c>
      <c r="J49" s="327" t="str">
        <f>A25</f>
        <v>Florian Albert</v>
      </c>
      <c r="K49" s="176">
        <f>I25</f>
        <v>1</v>
      </c>
      <c r="L49" s="323"/>
    </row>
    <row r="50" spans="1:12" ht="12">
      <c r="A50" s="310" t="str">
        <f>'123posto'!C12</f>
        <v>Duncan Edwards</v>
      </c>
      <c r="B50" s="310" t="str">
        <f>'123posto'!F12</f>
        <v>Inglese</v>
      </c>
      <c r="C50" s="310">
        <v>0</v>
      </c>
      <c r="D50" s="310" t="s">
        <v>563</v>
      </c>
      <c r="E50" s="310" t="s">
        <v>563</v>
      </c>
      <c r="F50" s="310"/>
      <c r="G50" s="329">
        <v>1957</v>
      </c>
      <c r="H50" s="310">
        <v>1</v>
      </c>
      <c r="I50" s="176">
        <f t="shared" si="3"/>
        <v>1</v>
      </c>
      <c r="J50" s="327" t="str">
        <f>A29</f>
        <v>Oleg Blokhin</v>
      </c>
      <c r="K50" s="176">
        <f>I29</f>
        <v>1</v>
      </c>
      <c r="L50" s="323"/>
    </row>
    <row r="51" spans="1:12" ht="12">
      <c r="A51" s="310" t="str">
        <f>'123posto'!C14</f>
        <v>Helmut Rahn</v>
      </c>
      <c r="B51" s="310" t="str">
        <f>'123posto'!F14</f>
        <v>Tedesco</v>
      </c>
      <c r="C51" s="310">
        <v>0</v>
      </c>
      <c r="D51" s="310" t="s">
        <v>563</v>
      </c>
      <c r="E51" s="310">
        <v>1958</v>
      </c>
      <c r="F51" s="310">
        <v>1</v>
      </c>
      <c r="G51" s="311" t="s">
        <v>563</v>
      </c>
      <c r="H51" s="310"/>
      <c r="I51" s="176">
        <f t="shared" si="3"/>
        <v>1</v>
      </c>
      <c r="J51" s="327" t="str">
        <f>A31</f>
        <v>Paolo Rossi</v>
      </c>
      <c r="K51" s="176">
        <f>I31</f>
        <v>1</v>
      </c>
      <c r="L51" s="323"/>
    </row>
    <row r="52" spans="1:12" ht="12">
      <c r="A52" s="310" t="str">
        <f>'123posto'!C15</f>
        <v>Just Fontaine</v>
      </c>
      <c r="B52" s="310" t="str">
        <f>'123posto'!F15</f>
        <v>Francese</v>
      </c>
      <c r="C52" s="310">
        <v>0</v>
      </c>
      <c r="D52" s="310" t="s">
        <v>563</v>
      </c>
      <c r="E52" s="310" t="s">
        <v>563</v>
      </c>
      <c r="F52" s="310"/>
      <c r="G52" s="329">
        <v>1958</v>
      </c>
      <c r="H52" s="310">
        <v>1</v>
      </c>
      <c r="I52" s="176">
        <f t="shared" si="3"/>
        <v>1</v>
      </c>
      <c r="J52" s="327" t="str">
        <f>A32</f>
        <v>Igor Belanov</v>
      </c>
      <c r="K52" s="176">
        <f>I32</f>
        <v>1</v>
      </c>
      <c r="L52" s="323"/>
    </row>
    <row r="53" spans="1:12" ht="12">
      <c r="A53" s="310" t="str">
        <f>'123posto'!C18</f>
        <v>John Charles</v>
      </c>
      <c r="B53" s="310" t="str">
        <f>'123posto'!F18</f>
        <v>Gallese</v>
      </c>
      <c r="C53" s="310">
        <v>0</v>
      </c>
      <c r="D53" s="310" t="s">
        <v>563</v>
      </c>
      <c r="E53" s="310" t="s">
        <v>563</v>
      </c>
      <c r="F53" s="310"/>
      <c r="G53" s="329">
        <v>1959</v>
      </c>
      <c r="H53" s="310">
        <v>1</v>
      </c>
      <c r="I53" s="176">
        <f t="shared" si="3"/>
        <v>1</v>
      </c>
      <c r="J53" s="327" t="str">
        <f>A35</f>
        <v>Jean-Pierre Papin</v>
      </c>
      <c r="K53" s="176">
        <f>I35</f>
        <v>1</v>
      </c>
      <c r="L53" s="323"/>
    </row>
    <row r="54" spans="1:12" ht="12">
      <c r="A54" s="310" t="str">
        <f>'123posto'!C20</f>
        <v>Ferenc Puskás</v>
      </c>
      <c r="B54" s="310" t="str">
        <f>'123posto'!F20</f>
        <v>Ungherese</v>
      </c>
      <c r="C54" s="310">
        <v>0</v>
      </c>
      <c r="D54" s="310" t="s">
        <v>563</v>
      </c>
      <c r="E54" s="310">
        <v>1960</v>
      </c>
      <c r="F54" s="310">
        <v>1</v>
      </c>
      <c r="G54" s="311" t="s">
        <v>563</v>
      </c>
      <c r="H54" s="310"/>
      <c r="I54" s="176">
        <f t="shared" si="3"/>
        <v>1</v>
      </c>
      <c r="J54" s="327" t="str">
        <f>A38</f>
        <v>George Weah</v>
      </c>
      <c r="K54" s="176">
        <f>I38</f>
        <v>1</v>
      </c>
      <c r="L54" s="323"/>
    </row>
    <row r="55" spans="1:12" ht="12">
      <c r="A55" s="310" t="str">
        <f>'123posto'!C21</f>
        <v>Uwe Seeler</v>
      </c>
      <c r="B55" s="310" t="str">
        <f>'123posto'!F21</f>
        <v>Tedesco</v>
      </c>
      <c r="C55" s="310">
        <v>0</v>
      </c>
      <c r="D55" s="315" t="s">
        <v>563</v>
      </c>
      <c r="E55" s="310" t="s">
        <v>563</v>
      </c>
      <c r="F55" s="310"/>
      <c r="G55" s="329">
        <v>1960</v>
      </c>
      <c r="H55" s="310">
        <v>1</v>
      </c>
      <c r="I55" s="176">
        <f t="shared" si="3"/>
        <v>1</v>
      </c>
      <c r="J55" s="327" t="str">
        <f>A39</f>
        <v>Matthias Sammer</v>
      </c>
      <c r="K55" s="176">
        <f>I39</f>
        <v>1</v>
      </c>
      <c r="L55" s="323"/>
    </row>
    <row r="56" spans="1:12" ht="12">
      <c r="A56" s="310" t="str">
        <f>'123posto'!C24</f>
        <v>Johnny Haynes</v>
      </c>
      <c r="B56" s="310" t="str">
        <f>'123posto'!F24</f>
        <v>Inglese</v>
      </c>
      <c r="C56" s="310">
        <v>0</v>
      </c>
      <c r="D56" s="310" t="s">
        <v>563</v>
      </c>
      <c r="E56" s="310" t="s">
        <v>563</v>
      </c>
      <c r="F56" s="310"/>
      <c r="G56" s="329">
        <v>1961</v>
      </c>
      <c r="H56" s="310">
        <v>1</v>
      </c>
      <c r="I56" s="176">
        <f t="shared" si="3"/>
        <v>1</v>
      </c>
      <c r="J56" s="327" t="str">
        <f>A41</f>
        <v>Rivaldo</v>
      </c>
      <c r="K56" s="176">
        <f>I41</f>
        <v>1</v>
      </c>
      <c r="L56" s="323"/>
    </row>
    <row r="57" spans="1:12" ht="12">
      <c r="A57" s="310" t="str">
        <f>'123posto'!C27</f>
        <v>Karl-Heinz Schnellinger</v>
      </c>
      <c r="B57" s="310" t="str">
        <f>'123posto'!F27</f>
        <v>Tedesco</v>
      </c>
      <c r="C57" s="310">
        <v>0</v>
      </c>
      <c r="D57" s="310" t="s">
        <v>563</v>
      </c>
      <c r="E57" s="310" t="s">
        <v>563</v>
      </c>
      <c r="F57" s="310"/>
      <c r="G57" s="329">
        <v>1962</v>
      </c>
      <c r="H57" s="310">
        <v>1</v>
      </c>
      <c r="I57" s="176">
        <f t="shared" si="3"/>
        <v>1</v>
      </c>
      <c r="J57" s="327" t="str">
        <f>A42</f>
        <v>Luis Figo</v>
      </c>
      <c r="K57" s="176">
        <f>I42</f>
        <v>1</v>
      </c>
      <c r="L57" s="323"/>
    </row>
    <row r="58" spans="1:12" ht="12">
      <c r="A58" s="310" t="str">
        <f>'123posto'!C30</f>
        <v>Jimmy Greaves</v>
      </c>
      <c r="B58" s="310" t="str">
        <f>'123posto'!F30</f>
        <v>Inglese</v>
      </c>
      <c r="C58" s="310">
        <v>0</v>
      </c>
      <c r="D58" s="310" t="s">
        <v>563</v>
      </c>
      <c r="E58" s="310" t="s">
        <v>563</v>
      </c>
      <c r="F58" s="310"/>
      <c r="G58" s="329">
        <v>1963</v>
      </c>
      <c r="H58" s="310">
        <v>1</v>
      </c>
      <c r="I58" s="176">
        <f t="shared" si="3"/>
        <v>1</v>
      </c>
      <c r="J58" s="327" t="str">
        <f>A43</f>
        <v>Michael Owen</v>
      </c>
      <c r="K58" s="176">
        <f>I43</f>
        <v>1</v>
      </c>
      <c r="L58" s="323"/>
    </row>
    <row r="59" spans="1:12" ht="12">
      <c r="A59" s="310" t="str">
        <f>'123posto'!C33</f>
        <v>Amancio</v>
      </c>
      <c r="B59" s="310" t="str">
        <f>'123posto'!F33</f>
        <v>Spagnolo</v>
      </c>
      <c r="C59" s="310">
        <v>0</v>
      </c>
      <c r="D59" s="310" t="s">
        <v>563</v>
      </c>
      <c r="E59" s="310" t="s">
        <v>563</v>
      </c>
      <c r="F59" s="310"/>
      <c r="G59" s="329">
        <v>1964</v>
      </c>
      <c r="H59" s="310">
        <v>1</v>
      </c>
      <c r="I59" s="176">
        <f t="shared" si="3"/>
        <v>1</v>
      </c>
      <c r="J59" s="327" t="str">
        <f>A44</f>
        <v>Pavel Nedved</v>
      </c>
      <c r="K59" s="176">
        <f>I44</f>
        <v>1</v>
      </c>
      <c r="L59" s="323"/>
    </row>
    <row r="60" spans="1:12" ht="12">
      <c r="A60" s="310" t="str">
        <f>'123posto'!C42</f>
        <v>Jimmy Johnstone</v>
      </c>
      <c r="B60" s="310" t="str">
        <f>'123posto'!F42</f>
        <v>Scozzese</v>
      </c>
      <c r="C60" s="310">
        <v>0</v>
      </c>
      <c r="D60" s="310" t="s">
        <v>563</v>
      </c>
      <c r="E60" s="310" t="s">
        <v>563</v>
      </c>
      <c r="F60" s="310"/>
      <c r="G60" s="329">
        <v>1967</v>
      </c>
      <c r="H60" s="310">
        <v>1</v>
      </c>
      <c r="I60" s="176">
        <f t="shared" si="3"/>
        <v>1</v>
      </c>
      <c r="J60" s="327" t="str">
        <f>A47</f>
        <v>Fabio Cannavaro</v>
      </c>
      <c r="K60" s="176">
        <f>I47</f>
        <v>1</v>
      </c>
      <c r="L60" s="323"/>
    </row>
    <row r="61" spans="1:12" ht="12">
      <c r="A61" s="310" t="str">
        <f>'123posto'!C45</f>
        <v>Dragan Džajić</v>
      </c>
      <c r="B61" s="310" t="str">
        <f>'123posto'!F45</f>
        <v>Jugoslavo</v>
      </c>
      <c r="C61" s="310">
        <v>0</v>
      </c>
      <c r="D61" s="310" t="s">
        <v>563</v>
      </c>
      <c r="E61" s="310" t="s">
        <v>563</v>
      </c>
      <c r="F61" s="310"/>
      <c r="G61" s="329">
        <v>1968</v>
      </c>
      <c r="H61" s="310">
        <v>1</v>
      </c>
      <c r="I61" s="176">
        <f t="shared" si="3"/>
        <v>1</v>
      </c>
      <c r="J61" s="327" t="str">
        <f aca="true" t="shared" si="6" ref="J61:J74">A48</f>
        <v>Kakà</v>
      </c>
      <c r="K61" s="176">
        <f aca="true" t="shared" si="7" ref="K61:K74">I48</f>
        <v>1</v>
      </c>
      <c r="L61" s="323"/>
    </row>
    <row r="62" spans="1:12" ht="12">
      <c r="A62" s="310" t="str">
        <f>'123posto'!C47</f>
        <v>Gigi Riva</v>
      </c>
      <c r="B62" s="310" t="str">
        <f>'123posto'!F47</f>
        <v>Italiano</v>
      </c>
      <c r="C62" s="310">
        <v>0</v>
      </c>
      <c r="D62" s="310" t="s">
        <v>563</v>
      </c>
      <c r="E62" s="310">
        <v>1969</v>
      </c>
      <c r="F62" s="310">
        <v>1</v>
      </c>
      <c r="G62" s="329">
        <v>1970</v>
      </c>
      <c r="H62" s="310">
        <v>1</v>
      </c>
      <c r="I62" s="176">
        <f t="shared" si="3"/>
        <v>2</v>
      </c>
      <c r="J62" s="327" t="str">
        <f t="shared" si="6"/>
        <v>Billy Wright</v>
      </c>
      <c r="K62" s="176">
        <f t="shared" si="7"/>
        <v>1</v>
      </c>
      <c r="L62" s="323"/>
    </row>
    <row r="63" spans="1:12" ht="12">
      <c r="A63" s="310" t="str">
        <f>'123posto'!C50</f>
        <v>Bobby Moore</v>
      </c>
      <c r="B63" s="310" t="str">
        <f>'123posto'!F50</f>
        <v>Inglese</v>
      </c>
      <c r="C63" s="310">
        <v>0</v>
      </c>
      <c r="D63" s="310" t="s">
        <v>563</v>
      </c>
      <c r="E63" s="310">
        <v>1970</v>
      </c>
      <c r="F63" s="310">
        <v>1</v>
      </c>
      <c r="G63" s="311" t="s">
        <v>563</v>
      </c>
      <c r="H63" s="310"/>
      <c r="I63" s="176">
        <f t="shared" si="3"/>
        <v>1</v>
      </c>
      <c r="J63" s="327" t="str">
        <f t="shared" si="6"/>
        <v>Duncan Edwards</v>
      </c>
      <c r="K63" s="176">
        <f t="shared" si="7"/>
        <v>1</v>
      </c>
      <c r="L63" s="323"/>
    </row>
    <row r="64" spans="1:12" ht="12">
      <c r="A64" s="310" t="str">
        <f>'123posto'!C53</f>
        <v>Sandro Mazzola</v>
      </c>
      <c r="B64" s="310" t="str">
        <f>'123posto'!F53</f>
        <v>Italiano</v>
      </c>
      <c r="C64" s="310">
        <v>0</v>
      </c>
      <c r="D64" s="310" t="s">
        <v>563</v>
      </c>
      <c r="E64" s="310">
        <v>1971</v>
      </c>
      <c r="F64" s="310">
        <v>1</v>
      </c>
      <c r="G64" s="311" t="s">
        <v>563</v>
      </c>
      <c r="H64" s="310"/>
      <c r="I64" s="176">
        <f t="shared" si="3"/>
        <v>1</v>
      </c>
      <c r="J64" s="327" t="str">
        <f t="shared" si="6"/>
        <v>Helmut Rahn</v>
      </c>
      <c r="K64" s="176">
        <f t="shared" si="7"/>
        <v>1</v>
      </c>
      <c r="L64" s="323"/>
    </row>
    <row r="65" spans="1:12" ht="12">
      <c r="A65" s="310" t="str">
        <f>'123posto'!C57</f>
        <v>Günter Netzer</v>
      </c>
      <c r="B65" s="310" t="str">
        <f>'123posto'!F57</f>
        <v>Tedesco</v>
      </c>
      <c r="C65" s="310">
        <v>0</v>
      </c>
      <c r="D65" s="310" t="s">
        <v>563</v>
      </c>
      <c r="E65" s="333">
        <v>1972</v>
      </c>
      <c r="F65" s="310">
        <v>1</v>
      </c>
      <c r="G65" s="311" t="s">
        <v>563</v>
      </c>
      <c r="H65" s="310"/>
      <c r="I65" s="176">
        <f t="shared" si="3"/>
        <v>1</v>
      </c>
      <c r="J65" s="327" t="str">
        <f t="shared" si="6"/>
        <v>Just Fontaine</v>
      </c>
      <c r="K65" s="176">
        <f t="shared" si="7"/>
        <v>1</v>
      </c>
      <c r="L65" s="323"/>
    </row>
    <row r="66" spans="1:12" ht="12">
      <c r="A66" s="310" t="str">
        <f>'123posto'!C59</f>
        <v>Dino Zoff</v>
      </c>
      <c r="B66" s="310" t="str">
        <f>'123posto'!F59</f>
        <v>Italiano</v>
      </c>
      <c r="C66" s="310">
        <v>0</v>
      </c>
      <c r="D66" s="310" t="s">
        <v>563</v>
      </c>
      <c r="E66" s="310">
        <v>1973</v>
      </c>
      <c r="F66" s="310">
        <v>1</v>
      </c>
      <c r="G66" s="311" t="s">
        <v>563</v>
      </c>
      <c r="H66" s="310"/>
      <c r="I66" s="176">
        <f t="shared" si="3"/>
        <v>1</v>
      </c>
      <c r="J66" s="327" t="str">
        <f t="shared" si="6"/>
        <v>John Charles</v>
      </c>
      <c r="K66" s="176">
        <f t="shared" si="7"/>
        <v>1</v>
      </c>
      <c r="L66" s="323"/>
    </row>
    <row r="67" spans="1:12" ht="12">
      <c r="A67" s="310" t="str">
        <f>'123posto'!C63</f>
        <v>Kazimierz Deyna</v>
      </c>
      <c r="B67" s="310" t="str">
        <f>'123posto'!F63</f>
        <v>Polacco</v>
      </c>
      <c r="C67" s="310">
        <v>0</v>
      </c>
      <c r="D67" s="310" t="s">
        <v>563</v>
      </c>
      <c r="E67" s="310" t="s">
        <v>563</v>
      </c>
      <c r="F67" s="310"/>
      <c r="G67" s="329">
        <v>1974</v>
      </c>
      <c r="H67" s="310">
        <v>1</v>
      </c>
      <c r="I67" s="176">
        <f t="shared" si="3"/>
        <v>1</v>
      </c>
      <c r="J67" s="327" t="str">
        <f t="shared" si="6"/>
        <v>Ferenc Puskás</v>
      </c>
      <c r="K67" s="176">
        <f t="shared" si="7"/>
        <v>1</v>
      </c>
      <c r="L67" s="323"/>
    </row>
    <row r="68" spans="1:12" ht="12">
      <c r="A68" s="310" t="str">
        <f>'123posto'!C68</f>
        <v>Rob Rensenbrink</v>
      </c>
      <c r="B68" s="310" t="str">
        <f>'123posto'!F68</f>
        <v>Olandese</v>
      </c>
      <c r="C68" s="310">
        <v>0</v>
      </c>
      <c r="D68" s="310" t="s">
        <v>563</v>
      </c>
      <c r="E68" s="310">
        <v>1976</v>
      </c>
      <c r="F68" s="310">
        <v>1</v>
      </c>
      <c r="G68" s="329">
        <v>1978</v>
      </c>
      <c r="H68" s="310">
        <v>1</v>
      </c>
      <c r="I68" s="176">
        <f t="shared" si="3"/>
        <v>2</v>
      </c>
      <c r="J68" s="327" t="str">
        <f t="shared" si="6"/>
        <v>Uwe Seeler</v>
      </c>
      <c r="K68" s="176">
        <f t="shared" si="7"/>
        <v>1</v>
      </c>
      <c r="L68" s="323"/>
    </row>
    <row r="69" spans="1:12" ht="12">
      <c r="A69" s="310" t="str">
        <f>'123posto'!C69</f>
        <v>Ivo Viktor</v>
      </c>
      <c r="B69" s="310" t="str">
        <f>'123posto'!F69</f>
        <v>Cecoslovacco</v>
      </c>
      <c r="C69" s="310">
        <v>0</v>
      </c>
      <c r="D69" s="310" t="s">
        <v>563</v>
      </c>
      <c r="E69" s="310" t="s">
        <v>563</v>
      </c>
      <c r="F69" s="310"/>
      <c r="G69" s="329">
        <v>1976</v>
      </c>
      <c r="H69" s="310">
        <v>1</v>
      </c>
      <c r="I69" s="176">
        <f t="shared" si="3"/>
        <v>1</v>
      </c>
      <c r="J69" s="327" t="str">
        <f t="shared" si="6"/>
        <v>Johnny Haynes</v>
      </c>
      <c r="K69" s="176">
        <f t="shared" si="7"/>
        <v>1</v>
      </c>
      <c r="L69" s="323"/>
    </row>
    <row r="70" spans="1:12" ht="12">
      <c r="A70" s="310" t="str">
        <f>'123posto'!C74</f>
        <v>Hans Krankl</v>
      </c>
      <c r="B70" s="310" t="str">
        <f>'123posto'!F74</f>
        <v>Austriaco</v>
      </c>
      <c r="C70" s="310">
        <v>0</v>
      </c>
      <c r="D70" s="310" t="s">
        <v>563</v>
      </c>
      <c r="E70" s="310">
        <v>1978</v>
      </c>
      <c r="F70" s="310">
        <v>1</v>
      </c>
      <c r="G70" s="311" t="s">
        <v>563</v>
      </c>
      <c r="H70" s="310"/>
      <c r="I70" s="176">
        <f t="shared" si="3"/>
        <v>1</v>
      </c>
      <c r="J70" s="327" t="str">
        <f t="shared" si="6"/>
        <v>Karl-Heinz Schnellinger</v>
      </c>
      <c r="K70" s="176">
        <f t="shared" si="7"/>
        <v>1</v>
      </c>
      <c r="L70" s="323"/>
    </row>
    <row r="71" spans="1:12" ht="12">
      <c r="A71" s="310" t="str">
        <f>'123posto'!C78</f>
        <v>Ruud Krol</v>
      </c>
      <c r="B71" s="310" t="str">
        <f>'123posto'!F78</f>
        <v>Olandese</v>
      </c>
      <c r="C71" s="310">
        <v>0</v>
      </c>
      <c r="D71" s="310" t="s">
        <v>563</v>
      </c>
      <c r="E71" s="310" t="s">
        <v>563</v>
      </c>
      <c r="F71" s="310"/>
      <c r="G71" s="329">
        <v>1979</v>
      </c>
      <c r="H71" s="310">
        <v>1</v>
      </c>
      <c r="I71" s="176">
        <f aca="true" t="shared" si="8" ref="I71:I112">SUM(C71,F71,H71)</f>
        <v>1</v>
      </c>
      <c r="J71" s="327" t="str">
        <f t="shared" si="6"/>
        <v>Jimmy Greaves</v>
      </c>
      <c r="K71" s="176">
        <f t="shared" si="7"/>
        <v>1</v>
      </c>
      <c r="L71" s="323"/>
    </row>
    <row r="72" spans="1:12" ht="12">
      <c r="A72" s="310" t="str">
        <f>'123posto'!C80</f>
        <v>Bernd Schuster</v>
      </c>
      <c r="B72" s="310" t="str">
        <f>'123posto'!F80</f>
        <v>Tedesco</v>
      </c>
      <c r="C72" s="310">
        <v>0</v>
      </c>
      <c r="D72" s="310" t="s">
        <v>563</v>
      </c>
      <c r="E72" s="310">
        <v>1980</v>
      </c>
      <c r="F72" s="310">
        <v>1</v>
      </c>
      <c r="G72" s="329" t="s">
        <v>717</v>
      </c>
      <c r="H72" s="310">
        <v>2</v>
      </c>
      <c r="I72" s="176">
        <f t="shared" si="8"/>
        <v>3</v>
      </c>
      <c r="J72" s="327" t="str">
        <f t="shared" si="6"/>
        <v>Amancio</v>
      </c>
      <c r="K72" s="176">
        <f t="shared" si="7"/>
        <v>1</v>
      </c>
      <c r="L72" s="323"/>
    </row>
    <row r="73" spans="1:12" ht="12">
      <c r="A73" s="310" t="str">
        <f>'123posto'!C83</f>
        <v>Paul Breitner</v>
      </c>
      <c r="B73" s="310" t="str">
        <f>'123posto'!F83</f>
        <v>Tedesco</v>
      </c>
      <c r="C73" s="310">
        <v>0</v>
      </c>
      <c r="D73" s="310" t="s">
        <v>563</v>
      </c>
      <c r="E73" s="310">
        <v>1981</v>
      </c>
      <c r="F73" s="310">
        <v>1</v>
      </c>
      <c r="G73" s="311" t="s">
        <v>563</v>
      </c>
      <c r="H73" s="310"/>
      <c r="I73" s="176">
        <f t="shared" si="8"/>
        <v>1</v>
      </c>
      <c r="J73" s="327" t="str">
        <f t="shared" si="6"/>
        <v>Jimmy Johnstone</v>
      </c>
      <c r="K73" s="176">
        <f t="shared" si="7"/>
        <v>1</v>
      </c>
      <c r="L73" s="323"/>
    </row>
    <row r="74" spans="1:12" ht="12">
      <c r="A74" s="310" t="str">
        <f>'123posto'!C86</f>
        <v>Alain Giresse</v>
      </c>
      <c r="B74" s="310" t="str">
        <f>'123posto'!F86</f>
        <v>Francese</v>
      </c>
      <c r="C74" s="240">
        <v>0</v>
      </c>
      <c r="D74" s="310" t="s">
        <v>563</v>
      </c>
      <c r="E74" s="310">
        <v>1982</v>
      </c>
      <c r="F74" s="310">
        <v>1</v>
      </c>
      <c r="G74" s="311" t="s">
        <v>563</v>
      </c>
      <c r="H74" s="310"/>
      <c r="I74" s="176">
        <f t="shared" si="8"/>
        <v>1</v>
      </c>
      <c r="J74" s="327" t="str">
        <f t="shared" si="6"/>
        <v>Dragan Džajić</v>
      </c>
      <c r="K74" s="176">
        <f t="shared" si="7"/>
        <v>1</v>
      </c>
      <c r="L74" s="323"/>
    </row>
    <row r="75" spans="1:12" ht="12">
      <c r="A75" s="310" t="str">
        <f>'123posto'!C87</f>
        <v>Zbigniew Boniek</v>
      </c>
      <c r="B75" s="310" t="str">
        <f>'123posto'!F87</f>
        <v>Polacco</v>
      </c>
      <c r="C75" s="310">
        <v>0</v>
      </c>
      <c r="D75" s="310"/>
      <c r="E75" s="310" t="s">
        <v>563</v>
      </c>
      <c r="F75" s="310"/>
      <c r="G75" s="329">
        <v>1982</v>
      </c>
      <c r="H75" s="310">
        <v>1</v>
      </c>
      <c r="I75" s="176">
        <f t="shared" si="8"/>
        <v>1</v>
      </c>
      <c r="J75" s="327" t="str">
        <f>A63</f>
        <v>Bobby Moore</v>
      </c>
      <c r="K75" s="176">
        <f>I63</f>
        <v>1</v>
      </c>
      <c r="L75" s="323"/>
    </row>
    <row r="76" spans="1:12" ht="12">
      <c r="A76" s="310" t="str">
        <f>'123posto'!C89</f>
        <v>Kenny Dalglish</v>
      </c>
      <c r="B76" s="310" t="str">
        <f>'123posto'!F89</f>
        <v>Scozzese</v>
      </c>
      <c r="C76" s="310">
        <v>0</v>
      </c>
      <c r="D76" s="310" t="s">
        <v>563</v>
      </c>
      <c r="E76" s="310">
        <v>1983</v>
      </c>
      <c r="F76" s="310">
        <v>1</v>
      </c>
      <c r="G76" s="311" t="s">
        <v>563</v>
      </c>
      <c r="H76" s="310"/>
      <c r="I76" s="176">
        <f t="shared" si="8"/>
        <v>1</v>
      </c>
      <c r="J76" s="327" t="str">
        <f>A64</f>
        <v>Sandro Mazzola</v>
      </c>
      <c r="K76" s="176">
        <f aca="true" t="shared" si="9" ref="K76:K82">I64</f>
        <v>1</v>
      </c>
      <c r="L76" s="323"/>
    </row>
    <row r="77" spans="1:12" ht="12">
      <c r="A77" s="310" t="str">
        <f>'123posto'!C92</f>
        <v>Jean Tigana</v>
      </c>
      <c r="B77" s="310" t="str">
        <f>'123posto'!F92</f>
        <v>Francese</v>
      </c>
      <c r="C77" s="310">
        <v>0</v>
      </c>
      <c r="D77" s="310" t="s">
        <v>563</v>
      </c>
      <c r="E77" s="310">
        <v>1984</v>
      </c>
      <c r="F77" s="310">
        <v>1</v>
      </c>
      <c r="G77" s="311" t="s">
        <v>563</v>
      </c>
      <c r="H77" s="310"/>
      <c r="I77" s="176">
        <f t="shared" si="8"/>
        <v>1</v>
      </c>
      <c r="J77" s="327" t="str">
        <f>A65</f>
        <v>Günter Netzer</v>
      </c>
      <c r="K77" s="176">
        <f t="shared" si="9"/>
        <v>1</v>
      </c>
      <c r="L77" s="323"/>
    </row>
    <row r="78" spans="1:12" ht="12">
      <c r="A78" s="310" t="str">
        <f>'123posto'!C93</f>
        <v>Preben Elkjær</v>
      </c>
      <c r="B78" s="310" t="str">
        <f>'123posto'!F93</f>
        <v>Danese</v>
      </c>
      <c r="C78" s="310">
        <v>0</v>
      </c>
      <c r="D78" s="310" t="s">
        <v>563</v>
      </c>
      <c r="E78" s="310">
        <v>1985</v>
      </c>
      <c r="F78" s="310">
        <v>1</v>
      </c>
      <c r="G78" s="329">
        <v>1984</v>
      </c>
      <c r="H78" s="310">
        <v>1</v>
      </c>
      <c r="I78" s="176">
        <f t="shared" si="8"/>
        <v>2</v>
      </c>
      <c r="J78" s="327" t="str">
        <f>A66</f>
        <v>Dino Zoff</v>
      </c>
      <c r="K78" s="176">
        <f t="shared" si="9"/>
        <v>1</v>
      </c>
      <c r="L78" s="323"/>
    </row>
    <row r="79" spans="1:12" ht="12">
      <c r="A79" s="310" t="str">
        <f>'123posto'!C98</f>
        <v>Gary Lineker</v>
      </c>
      <c r="B79" s="310" t="str">
        <f>'123posto'!F98</f>
        <v>Inglese</v>
      </c>
      <c r="C79" s="310">
        <v>0</v>
      </c>
      <c r="D79" s="310" t="s">
        <v>563</v>
      </c>
      <c r="E79" s="310">
        <v>1986</v>
      </c>
      <c r="F79" s="310">
        <v>1</v>
      </c>
      <c r="G79" s="311" t="s">
        <v>563</v>
      </c>
      <c r="H79" s="310"/>
      <c r="I79" s="176">
        <f t="shared" si="8"/>
        <v>1</v>
      </c>
      <c r="J79" s="327" t="str">
        <f>A67</f>
        <v>Kazimierz Deyna</v>
      </c>
      <c r="K79" s="176">
        <f t="shared" si="9"/>
        <v>1</v>
      </c>
      <c r="L79" s="323"/>
    </row>
    <row r="80" spans="1:12" ht="12">
      <c r="A80" s="310" t="str">
        <f>'123posto'!C99</f>
        <v>Emilio Butragueño</v>
      </c>
      <c r="B80" s="310" t="str">
        <f>'123posto'!F99</f>
        <v>Spagnolo</v>
      </c>
      <c r="C80" s="310">
        <v>0</v>
      </c>
      <c r="D80" s="310" t="s">
        <v>563</v>
      </c>
      <c r="E80" s="310" t="s">
        <v>563</v>
      </c>
      <c r="F80" s="310"/>
      <c r="G80" s="329" t="s">
        <v>718</v>
      </c>
      <c r="H80" s="310">
        <v>2</v>
      </c>
      <c r="I80" s="176">
        <f t="shared" si="8"/>
        <v>2</v>
      </c>
      <c r="J80" s="327" t="str">
        <f>A69</f>
        <v>Ivo Viktor</v>
      </c>
      <c r="K80" s="176">
        <f>I69</f>
        <v>1</v>
      </c>
      <c r="L80" s="323"/>
    </row>
    <row r="81" spans="1:12" ht="12">
      <c r="A81" s="310" t="str">
        <f>'123posto'!C101</f>
        <v>Paulo Futre</v>
      </c>
      <c r="B81" s="310" t="str">
        <f>'123posto'!F101</f>
        <v>Spagnolo</v>
      </c>
      <c r="C81" s="310">
        <v>0</v>
      </c>
      <c r="D81" s="310" t="s">
        <v>563</v>
      </c>
      <c r="E81" s="310">
        <v>1987</v>
      </c>
      <c r="F81" s="310">
        <v>1</v>
      </c>
      <c r="G81" s="311" t="s">
        <v>563</v>
      </c>
      <c r="H81" s="310"/>
      <c r="I81" s="176">
        <f t="shared" si="8"/>
        <v>1</v>
      </c>
      <c r="J81" s="327" t="str">
        <f>A70</f>
        <v>Hans Krankl</v>
      </c>
      <c r="K81" s="176">
        <f t="shared" si="9"/>
        <v>1</v>
      </c>
      <c r="L81" s="323"/>
    </row>
    <row r="82" spans="1:12" ht="12">
      <c r="A82" s="310" t="str">
        <f>'123posto'!C105</f>
        <v>Frank Rijkaard</v>
      </c>
      <c r="B82" s="310" t="str">
        <f>'123posto'!F105</f>
        <v>Olandese</v>
      </c>
      <c r="C82" s="310">
        <v>0</v>
      </c>
      <c r="D82" s="310" t="s">
        <v>563</v>
      </c>
      <c r="E82" s="310" t="s">
        <v>563</v>
      </c>
      <c r="F82" s="310"/>
      <c r="G82" s="329" t="s">
        <v>719</v>
      </c>
      <c r="H82" s="310">
        <v>2</v>
      </c>
      <c r="I82" s="176">
        <f t="shared" si="8"/>
        <v>2</v>
      </c>
      <c r="J82" s="327" t="str">
        <f>A71</f>
        <v>Ruud Krol</v>
      </c>
      <c r="K82" s="176">
        <f t="shared" si="9"/>
        <v>1</v>
      </c>
      <c r="L82" s="323"/>
    </row>
    <row r="83" spans="1:12" ht="12">
      <c r="A83" s="310" t="str">
        <f>'123posto'!C107</f>
        <v>Franco Baresi</v>
      </c>
      <c r="B83" s="310" t="str">
        <f>'123posto'!F107</f>
        <v>Italiano</v>
      </c>
      <c r="C83" s="310">
        <v>0</v>
      </c>
      <c r="D83" s="310" t="s">
        <v>563</v>
      </c>
      <c r="E83" s="310">
        <v>1989</v>
      </c>
      <c r="F83" s="310">
        <v>1</v>
      </c>
      <c r="G83" s="311" t="s">
        <v>563</v>
      </c>
      <c r="H83" s="310"/>
      <c r="I83" s="176">
        <f t="shared" si="8"/>
        <v>1</v>
      </c>
      <c r="J83" s="327" t="str">
        <f>A73</f>
        <v>Paul Breitner</v>
      </c>
      <c r="K83" s="176">
        <f>I73</f>
        <v>1</v>
      </c>
      <c r="L83" s="323"/>
    </row>
    <row r="84" spans="1:12" ht="12">
      <c r="A84" s="310" t="str">
        <f>'123posto'!C110</f>
        <v>Salvatore Schillaci</v>
      </c>
      <c r="B84" s="310" t="str">
        <f>'123posto'!F110</f>
        <v>Italiano</v>
      </c>
      <c r="C84" s="310">
        <v>0</v>
      </c>
      <c r="D84" s="310" t="s">
        <v>563</v>
      </c>
      <c r="E84" s="310">
        <v>1990</v>
      </c>
      <c r="F84" s="310">
        <v>1</v>
      </c>
      <c r="G84" s="311" t="s">
        <v>563</v>
      </c>
      <c r="H84" s="310"/>
      <c r="I84" s="176">
        <f t="shared" si="8"/>
        <v>1</v>
      </c>
      <c r="J84" s="327" t="str">
        <f>A74</f>
        <v>Alain Giresse</v>
      </c>
      <c r="K84" s="176">
        <f>I74</f>
        <v>1</v>
      </c>
      <c r="L84" s="323"/>
    </row>
    <row r="85" spans="1:12" ht="12">
      <c r="A85" s="310" t="str">
        <f>'123posto'!C111</f>
        <v>Andreas Brehme</v>
      </c>
      <c r="B85" s="310" t="str">
        <f>'123posto'!F111</f>
        <v>Tedesco</v>
      </c>
      <c r="C85" s="310">
        <v>0</v>
      </c>
      <c r="D85" s="310" t="s">
        <v>563</v>
      </c>
      <c r="E85" s="310" t="s">
        <v>563</v>
      </c>
      <c r="F85" s="310"/>
      <c r="G85" s="329">
        <v>1990</v>
      </c>
      <c r="H85" s="310">
        <v>1</v>
      </c>
      <c r="I85" s="176">
        <f t="shared" si="8"/>
        <v>1</v>
      </c>
      <c r="J85" s="327" t="str">
        <f>A75</f>
        <v>Zbigniew Boniek</v>
      </c>
      <c r="K85" s="176">
        <f>I75</f>
        <v>1</v>
      </c>
      <c r="L85" s="323"/>
    </row>
    <row r="86" spans="1:12" ht="12">
      <c r="A86" s="310" t="str">
        <f>'123posto'!C113</f>
        <v>Dejan Savićević</v>
      </c>
      <c r="B86" s="310" t="str">
        <f>'123posto'!F113</f>
        <v>Montenegrino</v>
      </c>
      <c r="C86" s="310">
        <v>0</v>
      </c>
      <c r="D86" s="310" t="s">
        <v>563</v>
      </c>
      <c r="E86" s="332">
        <v>1991</v>
      </c>
      <c r="F86" s="310">
        <v>1</v>
      </c>
      <c r="G86" s="311" t="s">
        <v>563</v>
      </c>
      <c r="H86" s="310"/>
      <c r="I86" s="176">
        <f t="shared" si="8"/>
        <v>1</v>
      </c>
      <c r="J86" s="327" t="str">
        <f>A76</f>
        <v>Kenny Dalglish</v>
      </c>
      <c r="K86" s="176">
        <f>I76</f>
        <v>1</v>
      </c>
      <c r="L86" s="323"/>
    </row>
    <row r="87" spans="1:12" ht="12">
      <c r="A87" s="310" t="str">
        <f>'123posto'!C114</f>
        <v>Darko Pančev</v>
      </c>
      <c r="B87" s="310" t="str">
        <f>'123posto'!F114</f>
        <v>Macedone</v>
      </c>
      <c r="C87" s="310">
        <v>0</v>
      </c>
      <c r="D87" s="310" t="s">
        <v>563</v>
      </c>
      <c r="E87" s="332">
        <v>1991</v>
      </c>
      <c r="F87" s="310">
        <v>1</v>
      </c>
      <c r="G87" s="311" t="s">
        <v>563</v>
      </c>
      <c r="H87" s="310"/>
      <c r="I87" s="176">
        <f t="shared" si="8"/>
        <v>1</v>
      </c>
      <c r="J87" s="327" t="str">
        <f>A77</f>
        <v>Jean Tigana</v>
      </c>
      <c r="K87" s="176">
        <f>I77</f>
        <v>1</v>
      </c>
      <c r="L87" s="323"/>
    </row>
    <row r="88" spans="1:12" ht="12">
      <c r="A88" s="310" t="str">
        <f>'123posto'!C118</f>
        <v>Dennis Bergkamp</v>
      </c>
      <c r="B88" s="310" t="str">
        <f>'123posto'!F118</f>
        <v>Olandese</v>
      </c>
      <c r="C88" s="310">
        <v>0</v>
      </c>
      <c r="D88" s="310" t="s">
        <v>563</v>
      </c>
      <c r="E88" s="310">
        <v>1993</v>
      </c>
      <c r="F88" s="310">
        <v>1</v>
      </c>
      <c r="G88" s="329">
        <v>1992</v>
      </c>
      <c r="H88" s="310">
        <v>1</v>
      </c>
      <c r="I88" s="176">
        <f t="shared" si="8"/>
        <v>2</v>
      </c>
      <c r="J88" s="327" t="str">
        <f>A79</f>
        <v>Gary Lineker</v>
      </c>
      <c r="K88" s="176">
        <f>I79</f>
        <v>1</v>
      </c>
      <c r="L88" s="323"/>
    </row>
    <row r="89" spans="1:12" ht="12">
      <c r="A89" s="310" t="str">
        <f>'123posto'!C121</f>
        <v>Éric Cantona</v>
      </c>
      <c r="B89" s="310" t="str">
        <f>'123posto'!F121</f>
        <v>Francese</v>
      </c>
      <c r="C89" s="310">
        <v>0</v>
      </c>
      <c r="D89" s="310" t="s">
        <v>563</v>
      </c>
      <c r="E89" s="310" t="s">
        <v>563</v>
      </c>
      <c r="F89" s="310"/>
      <c r="G89" s="329">
        <v>1993</v>
      </c>
      <c r="H89" s="310">
        <v>1</v>
      </c>
      <c r="I89" s="176">
        <f t="shared" si="8"/>
        <v>1</v>
      </c>
      <c r="J89" s="327" t="str">
        <f>A81</f>
        <v>Paulo Futre</v>
      </c>
      <c r="K89" s="176">
        <f>I81</f>
        <v>1</v>
      </c>
      <c r="L89" s="323"/>
    </row>
    <row r="90" spans="1:12" ht="12">
      <c r="A90" s="310" t="str">
        <f>'123posto'!C124</f>
        <v>Paolo Maldini</v>
      </c>
      <c r="B90" s="310" t="str">
        <f>'123posto'!F124</f>
        <v>Italiano</v>
      </c>
      <c r="C90" s="310">
        <v>0</v>
      </c>
      <c r="D90" s="310" t="s">
        <v>563</v>
      </c>
      <c r="E90" s="310" t="s">
        <v>563</v>
      </c>
      <c r="F90" s="310"/>
      <c r="G90" s="329" t="s">
        <v>723</v>
      </c>
      <c r="H90" s="310">
        <v>2</v>
      </c>
      <c r="I90" s="176">
        <f t="shared" si="8"/>
        <v>2</v>
      </c>
      <c r="J90" s="327" t="str">
        <f>A83</f>
        <v>Franco Baresi</v>
      </c>
      <c r="K90" s="176">
        <f>I83</f>
        <v>1</v>
      </c>
      <c r="L90" s="323"/>
    </row>
    <row r="91" spans="1:12" ht="12">
      <c r="A91" s="310" t="str">
        <f>'123posto'!C126</f>
        <v>Jürgen Klinsmann</v>
      </c>
      <c r="B91" s="310" t="str">
        <f>'123posto'!F126</f>
        <v>Tedesco</v>
      </c>
      <c r="C91" s="310">
        <v>0</v>
      </c>
      <c r="D91" s="310" t="s">
        <v>563</v>
      </c>
      <c r="E91" s="310">
        <v>1995</v>
      </c>
      <c r="F91" s="310">
        <v>1</v>
      </c>
      <c r="G91" s="311" t="s">
        <v>563</v>
      </c>
      <c r="H91" s="310"/>
      <c r="I91" s="176">
        <f t="shared" si="8"/>
        <v>1</v>
      </c>
      <c r="J91" s="327" t="str">
        <f>A84</f>
        <v>Salvatore Schillaci</v>
      </c>
      <c r="K91" s="176">
        <f>I84</f>
        <v>1</v>
      </c>
      <c r="L91" s="323"/>
    </row>
    <row r="92" spans="1:12" ht="12">
      <c r="A92" s="310" t="str">
        <f>'123posto'!C127</f>
        <v>Jari Litmanen</v>
      </c>
      <c r="B92" s="310" t="str">
        <f>'123posto'!F127</f>
        <v>Finlandese</v>
      </c>
      <c r="C92" s="310">
        <v>0</v>
      </c>
      <c r="D92" s="310" t="s">
        <v>563</v>
      </c>
      <c r="E92" s="310" t="s">
        <v>563</v>
      </c>
      <c r="F92" s="310"/>
      <c r="G92" s="329">
        <v>1995</v>
      </c>
      <c r="H92" s="310">
        <v>1</v>
      </c>
      <c r="I92" s="176">
        <f t="shared" si="8"/>
        <v>1</v>
      </c>
      <c r="J92" s="327" t="str">
        <f>A85</f>
        <v>Andreas Brehme</v>
      </c>
      <c r="K92" s="176">
        <f>I85</f>
        <v>1</v>
      </c>
      <c r="L92" s="323"/>
    </row>
    <row r="93" spans="1:12" ht="12">
      <c r="A93" s="310" t="str">
        <f>'123posto'!C130</f>
        <v>Alan Shearer</v>
      </c>
      <c r="B93" s="310" t="str">
        <f>'123posto'!F130</f>
        <v>Inglese</v>
      </c>
      <c r="C93" s="310">
        <v>0</v>
      </c>
      <c r="D93" s="310" t="s">
        <v>563</v>
      </c>
      <c r="E93" s="310" t="s">
        <v>563</v>
      </c>
      <c r="F93" s="310"/>
      <c r="G93" s="329">
        <v>1996</v>
      </c>
      <c r="H93" s="310">
        <v>1</v>
      </c>
      <c r="I93" s="176">
        <f t="shared" si="8"/>
        <v>1</v>
      </c>
      <c r="J93" s="327" t="str">
        <f>A86</f>
        <v>Dejan Savićević</v>
      </c>
      <c r="K93" s="176">
        <f>I86</f>
        <v>1</v>
      </c>
      <c r="L93" s="323"/>
    </row>
    <row r="94" spans="1:12" ht="12">
      <c r="A94" s="310" t="str">
        <f>'123posto'!C132</f>
        <v>Predrag Mijatović</v>
      </c>
      <c r="B94" s="310" t="str">
        <f>'123posto'!F132</f>
        <v>Montenegrino</v>
      </c>
      <c r="C94" s="310">
        <v>0</v>
      </c>
      <c r="D94" s="310" t="s">
        <v>563</v>
      </c>
      <c r="E94" s="310">
        <v>1997</v>
      </c>
      <c r="F94" s="310">
        <v>1</v>
      </c>
      <c r="G94" s="311" t="s">
        <v>563</v>
      </c>
      <c r="H94" s="310"/>
      <c r="I94" s="176">
        <f t="shared" si="8"/>
        <v>1</v>
      </c>
      <c r="J94" s="327" t="str">
        <f>A87</f>
        <v>Darko Pančev</v>
      </c>
      <c r="K94" s="176">
        <f>I87</f>
        <v>1</v>
      </c>
      <c r="L94" s="323"/>
    </row>
    <row r="95" spans="1:12" ht="12">
      <c r="A95" s="310" t="str">
        <f>'123posto'!C135</f>
        <v>Davor Šuker</v>
      </c>
      <c r="B95" s="310" t="str">
        <f>'123posto'!F135</f>
        <v>Croato</v>
      </c>
      <c r="C95" s="310">
        <v>0</v>
      </c>
      <c r="D95" s="310" t="s">
        <v>563</v>
      </c>
      <c r="E95" s="310">
        <v>1998</v>
      </c>
      <c r="F95" s="310">
        <v>1</v>
      </c>
      <c r="G95" s="311" t="s">
        <v>563</v>
      </c>
      <c r="H95" s="310"/>
      <c r="I95" s="176">
        <f t="shared" si="8"/>
        <v>1</v>
      </c>
      <c r="J95" s="327" t="str">
        <f>A89</f>
        <v>Éric Cantona</v>
      </c>
      <c r="K95" s="176">
        <f>I89</f>
        <v>1</v>
      </c>
      <c r="L95" s="323"/>
    </row>
    <row r="96" spans="1:12" ht="12">
      <c r="A96" s="310" t="str">
        <f>'123posto'!C138</f>
        <v>David Beckham</v>
      </c>
      <c r="B96" s="310" t="str">
        <f>'123posto'!F138</f>
        <v>Inglese</v>
      </c>
      <c r="C96" s="310">
        <v>0</v>
      </c>
      <c r="D96" s="310" t="s">
        <v>563</v>
      </c>
      <c r="E96" s="310">
        <v>1999</v>
      </c>
      <c r="F96" s="310">
        <v>1</v>
      </c>
      <c r="G96" s="311" t="s">
        <v>563</v>
      </c>
      <c r="H96" s="310"/>
      <c r="I96" s="176">
        <f t="shared" si="8"/>
        <v>1</v>
      </c>
      <c r="J96" s="327" t="str">
        <f>A91</f>
        <v>Jürgen Klinsmann</v>
      </c>
      <c r="K96" s="176">
        <f>I91</f>
        <v>1</v>
      </c>
      <c r="L96" s="323"/>
    </row>
    <row r="97" spans="1:12" ht="12">
      <c r="A97" s="310" t="str">
        <f>'123posto'!C144</f>
        <v>Raúl</v>
      </c>
      <c r="B97" s="310" t="str">
        <f>'123posto'!F144</f>
        <v>Spagnolo</v>
      </c>
      <c r="C97" s="310">
        <v>0</v>
      </c>
      <c r="D97" s="310" t="s">
        <v>563</v>
      </c>
      <c r="E97" s="310">
        <v>2001</v>
      </c>
      <c r="F97" s="310">
        <v>1</v>
      </c>
      <c r="G97" s="311" t="s">
        <v>563</v>
      </c>
      <c r="H97" s="310"/>
      <c r="I97" s="176">
        <f t="shared" si="8"/>
        <v>1</v>
      </c>
      <c r="J97" s="327" t="str">
        <f aca="true" t="shared" si="10" ref="J97:J102">A92</f>
        <v>Jari Litmanen</v>
      </c>
      <c r="K97" s="176">
        <f aca="true" t="shared" si="11" ref="K97:K102">I92</f>
        <v>1</v>
      </c>
      <c r="L97" s="323"/>
    </row>
    <row r="98" spans="1:12" ht="12">
      <c r="A98" s="310" t="str">
        <f>'123posto'!C145</f>
        <v>Oliver Kahn</v>
      </c>
      <c r="B98" s="310" t="str">
        <f>'123posto'!F145</f>
        <v>Tedesco</v>
      </c>
      <c r="C98" s="310">
        <v>0</v>
      </c>
      <c r="D98" s="310" t="s">
        <v>563</v>
      </c>
      <c r="E98" s="310" t="s">
        <v>563</v>
      </c>
      <c r="F98" s="310"/>
      <c r="G98" s="329" t="s">
        <v>724</v>
      </c>
      <c r="H98" s="310">
        <v>2</v>
      </c>
      <c r="I98" s="176">
        <f t="shared" si="8"/>
        <v>2</v>
      </c>
      <c r="J98" s="327" t="str">
        <f t="shared" si="10"/>
        <v>Alan Shearer</v>
      </c>
      <c r="K98" s="176">
        <f t="shared" si="11"/>
        <v>1</v>
      </c>
      <c r="L98" s="323"/>
    </row>
    <row r="99" spans="1:12" ht="12">
      <c r="A99" s="310" t="str">
        <f>'123posto'!C147</f>
        <v>Roberto Carlos</v>
      </c>
      <c r="B99" s="310" t="str">
        <f>'123posto'!F147</f>
        <v>Brasiliano</v>
      </c>
      <c r="C99" s="310">
        <v>0</v>
      </c>
      <c r="D99" s="310" t="s">
        <v>563</v>
      </c>
      <c r="E99" s="310">
        <v>2002</v>
      </c>
      <c r="F99" s="310">
        <v>1</v>
      </c>
      <c r="G99" s="311" t="s">
        <v>563</v>
      </c>
      <c r="H99" s="310"/>
      <c r="I99" s="176">
        <f t="shared" si="8"/>
        <v>1</v>
      </c>
      <c r="J99" s="327" t="str">
        <f t="shared" si="10"/>
        <v>Predrag Mijatović</v>
      </c>
      <c r="K99" s="176">
        <f t="shared" si="11"/>
        <v>1</v>
      </c>
      <c r="L99" s="323"/>
    </row>
    <row r="100" spans="1:12" ht="12">
      <c r="A100" s="310" t="str">
        <f>'123posto'!C150</f>
        <v>Thierry Henry</v>
      </c>
      <c r="B100" s="310" t="str">
        <f>'123posto'!F150</f>
        <v>Francese</v>
      </c>
      <c r="C100" s="310">
        <v>0</v>
      </c>
      <c r="D100" s="310" t="s">
        <v>563</v>
      </c>
      <c r="E100" s="310">
        <v>2003</v>
      </c>
      <c r="F100" s="310">
        <v>1</v>
      </c>
      <c r="G100" s="329">
        <v>2006</v>
      </c>
      <c r="H100" s="310">
        <v>1</v>
      </c>
      <c r="I100" s="176">
        <f t="shared" si="8"/>
        <v>2</v>
      </c>
      <c r="J100" s="327" t="str">
        <f t="shared" si="10"/>
        <v>Davor Šuker</v>
      </c>
      <c r="K100" s="176">
        <f t="shared" si="11"/>
        <v>1</v>
      </c>
      <c r="L100" s="323"/>
    </row>
    <row r="101" spans="1:12" ht="12">
      <c r="A101" s="310" t="str">
        <f>'123posto'!C153</f>
        <v>Deco</v>
      </c>
      <c r="B101" s="310" t="str">
        <f>'123posto'!F153</f>
        <v>Brasiliano</v>
      </c>
      <c r="C101" s="310">
        <v>0</v>
      </c>
      <c r="D101" s="310" t="s">
        <v>563</v>
      </c>
      <c r="E101" s="310">
        <v>2004</v>
      </c>
      <c r="F101" s="310">
        <v>1</v>
      </c>
      <c r="G101" s="311" t="s">
        <v>563</v>
      </c>
      <c r="H101" s="310"/>
      <c r="I101" s="176">
        <f t="shared" si="8"/>
        <v>1</v>
      </c>
      <c r="J101" s="327" t="str">
        <f t="shared" si="10"/>
        <v>David Beckham</v>
      </c>
      <c r="K101" s="176">
        <f t="shared" si="11"/>
        <v>1</v>
      </c>
      <c r="L101" s="323"/>
    </row>
    <row r="102" spans="1:12" ht="12">
      <c r="A102" s="310" t="str">
        <f>'123posto'!C156</f>
        <v>Frank Lampard</v>
      </c>
      <c r="B102" s="310" t="str">
        <f>'123posto'!F156</f>
        <v>Inglese</v>
      </c>
      <c r="C102" s="310">
        <v>0</v>
      </c>
      <c r="D102" s="310" t="s">
        <v>563</v>
      </c>
      <c r="E102" s="310">
        <v>2005</v>
      </c>
      <c r="F102" s="310">
        <v>1</v>
      </c>
      <c r="G102" s="311" t="s">
        <v>563</v>
      </c>
      <c r="H102" s="310"/>
      <c r="I102" s="176">
        <f t="shared" si="8"/>
        <v>1</v>
      </c>
      <c r="J102" s="327" t="str">
        <f t="shared" si="10"/>
        <v>Raúl</v>
      </c>
      <c r="K102" s="176">
        <f t="shared" si="11"/>
        <v>1</v>
      </c>
      <c r="L102" s="323"/>
    </row>
    <row r="103" spans="1:12" ht="12">
      <c r="A103" s="310" t="str">
        <f>'123posto'!C157</f>
        <v>Steven Gerrard</v>
      </c>
      <c r="B103" s="310" t="str">
        <f>'123posto'!F157</f>
        <v>Inglese</v>
      </c>
      <c r="C103" s="310">
        <v>0</v>
      </c>
      <c r="D103" s="310" t="s">
        <v>563</v>
      </c>
      <c r="E103" s="310" t="s">
        <v>563</v>
      </c>
      <c r="F103" s="310"/>
      <c r="G103" s="329">
        <v>2005</v>
      </c>
      <c r="H103" s="310">
        <v>1</v>
      </c>
      <c r="I103" s="176">
        <f t="shared" si="8"/>
        <v>1</v>
      </c>
      <c r="J103" s="327" t="str">
        <f>A99</f>
        <v>Roberto Carlos</v>
      </c>
      <c r="K103" s="176">
        <f>I99</f>
        <v>1</v>
      </c>
      <c r="L103" s="323"/>
    </row>
    <row r="104" spans="1:12" ht="12">
      <c r="A104" s="310" t="str">
        <f>'123posto'!C159</f>
        <v>Gianluigi Buffon</v>
      </c>
      <c r="B104" s="310" t="str">
        <f>'123posto'!F159</f>
        <v>Italiano</v>
      </c>
      <c r="C104" s="310">
        <v>0</v>
      </c>
      <c r="D104" s="310" t="s">
        <v>563</v>
      </c>
      <c r="E104" s="310">
        <v>2006</v>
      </c>
      <c r="F104" s="310">
        <v>1</v>
      </c>
      <c r="G104" s="311" t="s">
        <v>563</v>
      </c>
      <c r="H104" s="310"/>
      <c r="I104" s="176">
        <f t="shared" si="8"/>
        <v>1</v>
      </c>
      <c r="J104" s="327" t="str">
        <f>A101</f>
        <v>Deco</v>
      </c>
      <c r="K104" s="176">
        <f>I101</f>
        <v>1</v>
      </c>
      <c r="L104" s="323"/>
    </row>
    <row r="105" spans="1:12" ht="12">
      <c r="A105" s="310" t="str">
        <f>'123posto'!C166</f>
        <v>Fernando Torres</v>
      </c>
      <c r="B105" s="310" t="str">
        <f>'123posto'!F166</f>
        <v>Spagnolo</v>
      </c>
      <c r="C105" s="310">
        <v>0</v>
      </c>
      <c r="D105" s="310" t="s">
        <v>563</v>
      </c>
      <c r="E105" s="310" t="s">
        <v>563</v>
      </c>
      <c r="F105" s="310"/>
      <c r="G105" s="329">
        <v>2008</v>
      </c>
      <c r="H105" s="310">
        <v>1</v>
      </c>
      <c r="I105" s="176">
        <f t="shared" si="8"/>
        <v>1</v>
      </c>
      <c r="J105" s="327" t="str">
        <f>A102</f>
        <v>Frank Lampard</v>
      </c>
      <c r="K105" s="176">
        <f>I102</f>
        <v>1</v>
      </c>
      <c r="L105" s="323"/>
    </row>
    <row r="106" spans="1:12" ht="12">
      <c r="A106" s="310" t="str">
        <f>'123posto'!C169</f>
        <v>Xavi</v>
      </c>
      <c r="B106" s="310" t="str">
        <f>'123posto'!F169</f>
        <v>Spagnolo</v>
      </c>
      <c r="C106" s="310">
        <v>0</v>
      </c>
      <c r="D106" s="310" t="s">
        <v>563</v>
      </c>
      <c r="E106" s="310" t="s">
        <v>563</v>
      </c>
      <c r="F106" s="310"/>
      <c r="G106" s="329" t="s">
        <v>721</v>
      </c>
      <c r="H106" s="310">
        <v>3</v>
      </c>
      <c r="I106" s="176">
        <f t="shared" si="8"/>
        <v>3</v>
      </c>
      <c r="J106" s="327" t="str">
        <f>A103</f>
        <v>Steven Gerrard</v>
      </c>
      <c r="K106" s="176">
        <f>I103</f>
        <v>1</v>
      </c>
      <c r="L106" s="323"/>
    </row>
    <row r="107" spans="1:12" ht="12">
      <c r="A107" s="310" t="str">
        <f>'123posto'!C171</f>
        <v>Andrés Iniesta</v>
      </c>
      <c r="B107" s="310" t="str">
        <f>'123posto'!F171</f>
        <v>Spagnolo</v>
      </c>
      <c r="C107" s="310">
        <v>0</v>
      </c>
      <c r="D107" s="310" t="s">
        <v>563</v>
      </c>
      <c r="E107" s="310">
        <v>2010</v>
      </c>
      <c r="F107" s="310">
        <v>1</v>
      </c>
      <c r="G107" s="329">
        <v>2012</v>
      </c>
      <c r="H107" s="310">
        <v>1</v>
      </c>
      <c r="I107" s="176">
        <f t="shared" si="8"/>
        <v>2</v>
      </c>
      <c r="J107" s="327" t="str">
        <f>A104</f>
        <v>Gianluigi Buffon</v>
      </c>
      <c r="K107" s="176">
        <f>I104</f>
        <v>1</v>
      </c>
      <c r="L107" s="323"/>
    </row>
    <row r="108" spans="1:12" ht="12">
      <c r="A108" s="310" t="str">
        <f>'123posto'!C181</f>
        <v>Franck Ribéry</v>
      </c>
      <c r="B108" s="310" t="str">
        <f>'123posto'!F181</f>
        <v>Francese</v>
      </c>
      <c r="C108" s="310">
        <v>0</v>
      </c>
      <c r="D108" s="310" t="s">
        <v>563</v>
      </c>
      <c r="E108" s="310" t="s">
        <v>563</v>
      </c>
      <c r="F108" s="310"/>
      <c r="G108" s="329">
        <v>2013</v>
      </c>
      <c r="H108" s="310">
        <v>1</v>
      </c>
      <c r="I108" s="176">
        <f t="shared" si="8"/>
        <v>1</v>
      </c>
      <c r="J108" s="327" t="str">
        <f>A105</f>
        <v>Fernando Torres</v>
      </c>
      <c r="K108" s="176">
        <f>I105</f>
        <v>1</v>
      </c>
      <c r="L108" s="323"/>
    </row>
    <row r="109" spans="1:12" ht="12">
      <c r="A109" s="310" t="str">
        <f>'123posto'!C184</f>
        <v>Manuel Neuer</v>
      </c>
      <c r="B109" s="310" t="str">
        <f>'123posto'!F184</f>
        <v>Tedesco</v>
      </c>
      <c r="C109" s="310">
        <v>0</v>
      </c>
      <c r="D109" s="310" t="s">
        <v>563</v>
      </c>
      <c r="E109" s="310" t="s">
        <v>563</v>
      </c>
      <c r="F109" s="310"/>
      <c r="G109" s="329">
        <v>2014</v>
      </c>
      <c r="H109" s="310">
        <v>1</v>
      </c>
      <c r="I109" s="176">
        <f t="shared" si="8"/>
        <v>1</v>
      </c>
      <c r="J109" s="327" t="str">
        <f>A108</f>
        <v>Franck Ribéry</v>
      </c>
      <c r="K109" s="176">
        <f>I108</f>
        <v>1</v>
      </c>
      <c r="L109" s="323"/>
    </row>
    <row r="110" spans="1:12" ht="12">
      <c r="A110" s="310" t="str">
        <f>'123posto'!C187</f>
        <v>Neymar</v>
      </c>
      <c r="B110" s="310" t="str">
        <f>'123posto'!F187</f>
        <v>Brasiliano</v>
      </c>
      <c r="C110" s="310">
        <v>0</v>
      </c>
      <c r="D110" s="310" t="s">
        <v>563</v>
      </c>
      <c r="E110" s="310" t="s">
        <v>563</v>
      </c>
      <c r="F110" s="310"/>
      <c r="G110" s="329" t="s">
        <v>722</v>
      </c>
      <c r="H110" s="310">
        <v>2</v>
      </c>
      <c r="I110" s="176">
        <f t="shared" si="8"/>
        <v>2</v>
      </c>
      <c r="J110" s="327" t="str">
        <f>A109</f>
        <v>Manuel Neuer</v>
      </c>
      <c r="K110" s="176">
        <f>I109</f>
        <v>1</v>
      </c>
      <c r="L110" s="323"/>
    </row>
    <row r="111" spans="1:12" ht="12">
      <c r="A111" s="310" t="str">
        <f>'123posto'!C190</f>
        <v>Antoine Griezmann</v>
      </c>
      <c r="B111" s="310" t="str">
        <f>'123posto'!F190</f>
        <v>Francese</v>
      </c>
      <c r="C111" s="310">
        <v>0</v>
      </c>
      <c r="D111" s="310" t="s">
        <v>563</v>
      </c>
      <c r="E111" s="310" t="s">
        <v>563</v>
      </c>
      <c r="F111" s="310"/>
      <c r="G111" s="329" t="s">
        <v>744</v>
      </c>
      <c r="H111" s="310">
        <v>2</v>
      </c>
      <c r="I111" s="176">
        <f t="shared" si="8"/>
        <v>2</v>
      </c>
      <c r="J111" s="327" t="str">
        <f>A111</f>
        <v>Antoine Griezmann</v>
      </c>
      <c r="K111" s="176">
        <f>I111</f>
        <v>2</v>
      </c>
      <c r="L111" s="323"/>
    </row>
    <row r="112" spans="1:12" ht="12">
      <c r="A112" s="310" t="str">
        <f>'123posto'!C194</f>
        <v>Luka Modric</v>
      </c>
      <c r="B112" s="310" t="str">
        <f>'123posto'!F194</f>
        <v>Croato</v>
      </c>
      <c r="C112" s="310">
        <v>1</v>
      </c>
      <c r="D112" s="310">
        <v>2018</v>
      </c>
      <c r="E112" s="310" t="s">
        <v>563</v>
      </c>
      <c r="F112" s="310"/>
      <c r="G112" s="329" t="s">
        <v>563</v>
      </c>
      <c r="H112" s="310" t="s">
        <v>563</v>
      </c>
      <c r="I112" s="176">
        <f t="shared" si="8"/>
        <v>1</v>
      </c>
      <c r="J112" s="327" t="str">
        <f>A112</f>
        <v>Luka Modric</v>
      </c>
      <c r="K112" s="327">
        <f>I112</f>
        <v>1</v>
      </c>
      <c r="L112" s="323"/>
    </row>
    <row r="113" spans="1:12" ht="12.75" thickBot="1">
      <c r="A113" s="316">
        <f>COUNTA(A6:A112)</f>
        <v>107</v>
      </c>
      <c r="B113" s="316">
        <f>COUNTA(B6:B112)</f>
        <v>107</v>
      </c>
      <c r="C113" s="317">
        <f>SUM(C6:C112)</f>
        <v>63</v>
      </c>
      <c r="D113" s="317">
        <f>COUNTA(D16:D48)+30</f>
        <v>63</v>
      </c>
      <c r="E113" s="318">
        <f>COUNTA(E27:E112)+23-44</f>
        <v>65</v>
      </c>
      <c r="F113" s="318">
        <f>SUM(F6:F112)</f>
        <v>65</v>
      </c>
      <c r="G113" s="319">
        <f>COUNTA(G6:G111)-45</f>
        <v>61</v>
      </c>
      <c r="H113" s="320">
        <f>SUM(H6:H112)</f>
        <v>61</v>
      </c>
      <c r="I113" s="321">
        <f>SUM(I6:I112)</f>
        <v>189</v>
      </c>
      <c r="J113" s="334">
        <f>COUNTA(J6:J112)</f>
        <v>107</v>
      </c>
      <c r="K113" s="335">
        <f>SUM(K6:K112)</f>
        <v>189</v>
      </c>
      <c r="L113" s="323"/>
    </row>
    <row r="114" spans="1:12" ht="12">
      <c r="A114" s="122"/>
      <c r="B114" s="122"/>
      <c r="C114" s="122"/>
      <c r="D114" s="122"/>
      <c r="E114" s="122"/>
      <c r="F114" s="122"/>
      <c r="G114" s="122"/>
      <c r="H114" s="122"/>
      <c r="I114" s="122"/>
      <c r="J114" s="323"/>
      <c r="K114" s="323"/>
      <c r="L114" s="323"/>
    </row>
    <row r="115" spans="1:12" ht="12">
      <c r="A115" s="122"/>
      <c r="B115" s="122"/>
      <c r="C115" s="122"/>
      <c r="D115" s="122"/>
      <c r="E115" s="122"/>
      <c r="F115" s="122"/>
      <c r="G115" s="122"/>
      <c r="H115" s="122"/>
      <c r="I115" s="122"/>
      <c r="J115" s="323"/>
      <c r="K115" s="323"/>
      <c r="L115" s="323"/>
    </row>
    <row r="116" spans="1:12" ht="12">
      <c r="A116" s="122"/>
      <c r="B116" s="122"/>
      <c r="C116" s="122"/>
      <c r="D116" s="122"/>
      <c r="E116" s="122"/>
      <c r="F116" s="122"/>
      <c r="G116" s="122"/>
      <c r="H116" s="122"/>
      <c r="I116" s="122"/>
      <c r="J116" s="323"/>
      <c r="K116" s="323"/>
      <c r="L116" s="323"/>
    </row>
    <row r="117" spans="1:12" ht="12">
      <c r="A117" s="122"/>
      <c r="B117" s="122"/>
      <c r="C117" s="122"/>
      <c r="D117" s="122"/>
      <c r="E117" s="122"/>
      <c r="F117" s="122"/>
      <c r="G117" s="122"/>
      <c r="H117" s="122"/>
      <c r="I117" s="122"/>
      <c r="J117" s="323"/>
      <c r="K117" s="323"/>
      <c r="L117" s="323"/>
    </row>
    <row r="118" spans="1:12" ht="12">
      <c r="A118" s="122"/>
      <c r="B118" s="122"/>
      <c r="C118" s="122"/>
      <c r="D118" s="122"/>
      <c r="E118" s="122"/>
      <c r="F118" s="122"/>
      <c r="G118" s="122"/>
      <c r="H118" s="122"/>
      <c r="I118" s="122"/>
      <c r="J118" s="323"/>
      <c r="K118" s="323"/>
      <c r="L118" s="323"/>
    </row>
    <row r="119" spans="1:12" ht="12">
      <c r="A119" s="122"/>
      <c r="B119" s="122"/>
      <c r="C119" s="122"/>
      <c r="D119" s="122"/>
      <c r="E119" s="122"/>
      <c r="F119" s="122"/>
      <c r="G119" s="122"/>
      <c r="H119" s="122"/>
      <c r="I119" s="122"/>
      <c r="J119" s="323"/>
      <c r="K119" s="323"/>
      <c r="L119" s="323"/>
    </row>
    <row r="120" spans="1:12" ht="12">
      <c r="A120" s="122"/>
      <c r="B120" s="122"/>
      <c r="C120" s="122"/>
      <c r="D120" s="122"/>
      <c r="E120" s="122"/>
      <c r="F120" s="122"/>
      <c r="G120" s="122"/>
      <c r="H120" s="122"/>
      <c r="I120" s="122"/>
      <c r="J120" s="323"/>
      <c r="K120" s="323"/>
      <c r="L120" s="323"/>
    </row>
    <row r="121" spans="1:12" ht="12">
      <c r="A121" s="122"/>
      <c r="B121" s="122"/>
      <c r="C121" s="122"/>
      <c r="D121" s="122"/>
      <c r="E121" s="122"/>
      <c r="F121" s="122"/>
      <c r="G121" s="122"/>
      <c r="H121" s="122"/>
      <c r="I121" s="122"/>
      <c r="J121" s="323"/>
      <c r="K121" s="323"/>
      <c r="L121" s="323"/>
    </row>
    <row r="122" spans="1:12" ht="12">
      <c r="A122" s="122"/>
      <c r="B122" s="122"/>
      <c r="C122" s="122"/>
      <c r="D122" s="122"/>
      <c r="E122" s="122"/>
      <c r="F122" s="122"/>
      <c r="G122" s="122"/>
      <c r="H122" s="122"/>
      <c r="I122" s="122"/>
      <c r="J122" s="323"/>
      <c r="K122" s="323"/>
      <c r="L122" s="323"/>
    </row>
    <row r="123" spans="1:12" ht="12">
      <c r="A123" s="122"/>
      <c r="B123" s="122"/>
      <c r="C123" s="122"/>
      <c r="D123" s="122"/>
      <c r="E123" s="122"/>
      <c r="F123" s="122"/>
      <c r="G123" s="122"/>
      <c r="H123" s="122"/>
      <c r="I123" s="122"/>
      <c r="J123" s="323"/>
      <c r="K123" s="323"/>
      <c r="L123" s="323"/>
    </row>
    <row r="124" spans="1:12" ht="12">
      <c r="A124" s="322"/>
      <c r="B124" s="322"/>
      <c r="C124" s="322"/>
      <c r="D124" s="322"/>
      <c r="E124" s="323"/>
      <c r="F124" s="323"/>
      <c r="G124" s="323"/>
      <c r="H124" s="323"/>
      <c r="I124" s="323"/>
      <c r="J124" s="323"/>
      <c r="K124" s="323"/>
      <c r="L124" s="323"/>
    </row>
    <row r="125" spans="1:12" ht="12">
      <c r="A125" s="322"/>
      <c r="B125" s="322"/>
      <c r="C125" s="322"/>
      <c r="D125" s="322"/>
      <c r="E125" s="323"/>
      <c r="F125" s="323"/>
      <c r="G125" s="323"/>
      <c r="H125" s="323"/>
      <c r="I125" s="323"/>
      <c r="J125" s="323"/>
      <c r="K125" s="323"/>
      <c r="L125" s="323"/>
    </row>
    <row r="126" spans="1:12" ht="12">
      <c r="A126" s="322"/>
      <c r="B126" s="322"/>
      <c r="C126" s="322"/>
      <c r="D126" s="322"/>
      <c r="E126" s="323"/>
      <c r="F126" s="323"/>
      <c r="G126" s="323"/>
      <c r="H126" s="323"/>
      <c r="I126" s="323"/>
      <c r="J126" s="323"/>
      <c r="K126" s="323"/>
      <c r="L126" s="323"/>
    </row>
    <row r="127" spans="1:12" ht="12">
      <c r="A127" s="322"/>
      <c r="B127" s="322"/>
      <c r="C127" s="322"/>
      <c r="D127" s="322"/>
      <c r="E127" s="323"/>
      <c r="F127" s="323"/>
      <c r="G127" s="323"/>
      <c r="H127" s="323"/>
      <c r="I127" s="323"/>
      <c r="J127" s="323"/>
      <c r="K127" s="323"/>
      <c r="L127" s="323"/>
    </row>
    <row r="128" spans="1:12" ht="12">
      <c r="A128" s="322"/>
      <c r="B128" s="322"/>
      <c r="C128" s="322"/>
      <c r="D128" s="322"/>
      <c r="E128" s="323"/>
      <c r="F128" s="323"/>
      <c r="G128" s="323"/>
      <c r="H128" s="323"/>
      <c r="I128" s="323"/>
      <c r="J128" s="323"/>
      <c r="K128" s="323"/>
      <c r="L128" s="323"/>
    </row>
    <row r="129" spans="1:12" ht="12">
      <c r="A129" s="322"/>
      <c r="B129" s="322"/>
      <c r="C129" s="322"/>
      <c r="D129" s="322"/>
      <c r="E129" s="323"/>
      <c r="F129" s="323"/>
      <c r="G129" s="323"/>
      <c r="H129" s="323"/>
      <c r="I129" s="323"/>
      <c r="J129" s="323"/>
      <c r="K129" s="323"/>
      <c r="L129" s="323"/>
    </row>
    <row r="130" spans="1:12" ht="12">
      <c r="A130" s="322"/>
      <c r="B130" s="322"/>
      <c r="C130" s="322"/>
      <c r="D130" s="322"/>
      <c r="E130" s="323"/>
      <c r="F130" s="323"/>
      <c r="G130" s="323"/>
      <c r="H130" s="323"/>
      <c r="I130" s="323"/>
      <c r="J130" s="323"/>
      <c r="K130" s="323"/>
      <c r="L130" s="323"/>
    </row>
    <row r="131" spans="1:12" ht="12">
      <c r="A131" s="322"/>
      <c r="B131" s="322"/>
      <c r="C131" s="322"/>
      <c r="D131" s="322"/>
      <c r="E131" s="323"/>
      <c r="F131" s="323"/>
      <c r="G131" s="323"/>
      <c r="H131" s="323"/>
      <c r="I131" s="323"/>
      <c r="J131" s="323"/>
      <c r="K131" s="323"/>
      <c r="L131" s="323"/>
    </row>
    <row r="132" spans="1:12" ht="12">
      <c r="A132" s="322"/>
      <c r="B132" s="322"/>
      <c r="C132" s="322"/>
      <c r="D132" s="322"/>
      <c r="E132" s="323"/>
      <c r="F132" s="323"/>
      <c r="G132" s="323"/>
      <c r="H132" s="323"/>
      <c r="I132" s="323"/>
      <c r="J132" s="323"/>
      <c r="K132" s="323"/>
      <c r="L132" s="323"/>
    </row>
    <row r="133" spans="1:12" ht="12">
      <c r="A133" s="323"/>
      <c r="B133" s="323"/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</row>
    <row r="134" spans="1:12" ht="12">
      <c r="A134" s="323"/>
      <c r="B134" s="323"/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</row>
    <row r="135" spans="1:12" ht="12">
      <c r="A135" s="323"/>
      <c r="B135" s="323"/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</row>
    <row r="136" spans="1:12" ht="12">
      <c r="A136" s="323"/>
      <c r="B136" s="323"/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</row>
    <row r="137" spans="1:12" ht="12">
      <c r="A137" s="323"/>
      <c r="B137" s="323"/>
      <c r="C137" s="323"/>
      <c r="D137" s="323"/>
      <c r="E137" s="323"/>
      <c r="F137" s="323"/>
      <c r="G137" s="323"/>
      <c r="H137" s="323"/>
      <c r="I137" s="323"/>
      <c r="J137" s="323"/>
      <c r="K137" s="323"/>
      <c r="L137" s="323"/>
    </row>
    <row r="138" spans="1:12" ht="12">
      <c r="A138" s="323"/>
      <c r="B138" s="323"/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</row>
    <row r="139" spans="1:12" ht="12">
      <c r="A139" s="323"/>
      <c r="B139" s="323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</row>
    <row r="140" spans="1:12" ht="12">
      <c r="A140" s="323"/>
      <c r="B140" s="323"/>
      <c r="C140" s="323"/>
      <c r="D140" s="323"/>
      <c r="E140" s="323"/>
      <c r="F140" s="323"/>
      <c r="G140" s="323"/>
      <c r="H140" s="323"/>
      <c r="I140" s="323"/>
      <c r="J140" s="323"/>
      <c r="K140" s="323"/>
      <c r="L140" s="323"/>
    </row>
    <row r="141" spans="1:12" ht="12">
      <c r="A141" s="323"/>
      <c r="B141" s="323"/>
      <c r="C141" s="323"/>
      <c r="D141" s="323"/>
      <c r="E141" s="323"/>
      <c r="F141" s="323"/>
      <c r="G141" s="323"/>
      <c r="H141" s="323"/>
      <c r="I141" s="323"/>
      <c r="J141" s="323"/>
      <c r="K141" s="323"/>
      <c r="L141" s="323"/>
    </row>
    <row r="142" spans="1:12" ht="12">
      <c r="A142" s="323"/>
      <c r="B142" s="323"/>
      <c r="C142" s="323"/>
      <c r="D142" s="323"/>
      <c r="E142" s="323"/>
      <c r="F142" s="323"/>
      <c r="G142" s="323"/>
      <c r="H142" s="323"/>
      <c r="I142" s="323"/>
      <c r="J142" s="323"/>
      <c r="K142" s="323"/>
      <c r="L142" s="323"/>
    </row>
    <row r="143" spans="1:12" ht="12">
      <c r="A143" s="323"/>
      <c r="B143" s="323"/>
      <c r="C143" s="323"/>
      <c r="D143" s="323"/>
      <c r="E143" s="323"/>
      <c r="F143" s="323"/>
      <c r="G143" s="323"/>
      <c r="H143" s="323"/>
      <c r="I143" s="323"/>
      <c r="J143" s="323"/>
      <c r="K143" s="323"/>
      <c r="L143" s="323"/>
    </row>
    <row r="144" spans="1:12" ht="12">
      <c r="A144" s="323"/>
      <c r="B144" s="323"/>
      <c r="C144" s="323"/>
      <c r="D144" s="323"/>
      <c r="E144" s="323"/>
      <c r="F144" s="323"/>
      <c r="G144" s="323"/>
      <c r="H144" s="323"/>
      <c r="I144" s="323"/>
      <c r="J144" s="323"/>
      <c r="K144" s="323"/>
      <c r="L144" s="323"/>
    </row>
    <row r="145" spans="1:12" ht="12">
      <c r="A145" s="322" t="str">
        <f>Naz!B57</f>
        <v>Cristiano Ronaldo</v>
      </c>
      <c r="B145" s="322" t="str">
        <f>Naz!C57</f>
        <v>Portoghese</v>
      </c>
      <c r="C145" s="322">
        <v>5</v>
      </c>
      <c r="D145" s="322" t="s">
        <v>695</v>
      </c>
      <c r="E145" s="323"/>
      <c r="F145" s="323"/>
      <c r="G145" s="323"/>
      <c r="H145" s="323"/>
      <c r="I145" s="323"/>
      <c r="J145" s="323"/>
      <c r="K145" s="323"/>
      <c r="L145" s="323"/>
    </row>
    <row r="146" spans="1:12" ht="12.75" customHeight="1">
      <c r="A146" s="322" t="str">
        <f>Naz!B58</f>
        <v>Lionel Messi</v>
      </c>
      <c r="B146" s="322" t="str">
        <f>Naz!C58</f>
        <v>Argentina</v>
      </c>
      <c r="C146" s="322">
        <v>5</v>
      </c>
      <c r="D146" s="322" t="s">
        <v>696</v>
      </c>
      <c r="E146" s="323"/>
      <c r="F146" s="323"/>
      <c r="G146" s="323"/>
      <c r="H146" s="323"/>
      <c r="I146" s="323"/>
      <c r="J146" s="323"/>
      <c r="K146" s="323"/>
      <c r="L146" s="323"/>
    </row>
    <row r="147" spans="1:12" ht="12">
      <c r="A147" s="322" t="str">
        <f>Naz!B20</f>
        <v>Joann Cruijff</v>
      </c>
      <c r="B147" s="322" t="str">
        <f>Naz!C20</f>
        <v>Olandese</v>
      </c>
      <c r="C147" s="322">
        <v>3</v>
      </c>
      <c r="D147" s="322" t="s">
        <v>697</v>
      </c>
      <c r="E147" s="323"/>
      <c r="F147" s="323"/>
      <c r="G147" s="323"/>
      <c r="H147" s="323"/>
      <c r="I147" s="323"/>
      <c r="J147" s="323"/>
      <c r="K147" s="323"/>
      <c r="L147" s="323"/>
    </row>
    <row r="148" spans="1:12" ht="12">
      <c r="A148" s="322" t="str">
        <f>Naz!B32</f>
        <v>Michel Platini</v>
      </c>
      <c r="B148" s="322" t="str">
        <f>Naz!C32</f>
        <v>Francese</v>
      </c>
      <c r="C148" s="322">
        <v>3</v>
      </c>
      <c r="D148" s="322" t="s">
        <v>698</v>
      </c>
      <c r="E148" s="323"/>
      <c r="F148" s="323"/>
      <c r="G148" s="323"/>
      <c r="H148" s="323"/>
      <c r="I148" s="323"/>
      <c r="J148" s="323"/>
      <c r="K148" s="323"/>
      <c r="L148" s="323"/>
    </row>
    <row r="149" spans="1:12" ht="12">
      <c r="A149" s="322" t="str">
        <f>Naz!B37</f>
        <v>Marco Van Basten</v>
      </c>
      <c r="B149" s="322" t="str">
        <f>Naz!C37</f>
        <v>Olandese</v>
      </c>
      <c r="C149" s="322">
        <v>3</v>
      </c>
      <c r="D149" s="322" t="s">
        <v>705</v>
      </c>
      <c r="E149" s="323"/>
      <c r="F149" s="323"/>
      <c r="G149" s="323"/>
      <c r="H149" s="323"/>
      <c r="I149" s="323"/>
      <c r="J149" s="323"/>
      <c r="K149" s="323"/>
      <c r="L149" s="323"/>
    </row>
    <row r="150" spans="1:12" ht="12">
      <c r="A150" s="322" t="str">
        <f>Naz!B6</f>
        <v>Alfredo Di Stéfano</v>
      </c>
      <c r="B150" s="322" t="s">
        <v>700</v>
      </c>
      <c r="C150" s="322">
        <v>2</v>
      </c>
      <c r="D150" s="322" t="s">
        <v>699</v>
      </c>
      <c r="E150" s="323"/>
      <c r="F150" s="323"/>
      <c r="G150" s="323"/>
      <c r="H150" s="323"/>
      <c r="I150" s="323"/>
      <c r="J150" s="323"/>
      <c r="K150" s="323"/>
      <c r="L150" s="323"/>
    </row>
    <row r="151" spans="1:4" ht="12">
      <c r="A151" s="354" t="str">
        <f>Naz!B21</f>
        <v>Franz Beckenbauer</v>
      </c>
      <c r="B151" s="354" t="str">
        <f>Naz!C21</f>
        <v>Tedesca</v>
      </c>
      <c r="C151" s="354">
        <v>2</v>
      </c>
      <c r="D151" s="354" t="s">
        <v>701</v>
      </c>
    </row>
    <row r="152" spans="1:4" ht="12">
      <c r="A152" s="354" t="str">
        <f>Naz!B27</f>
        <v>Kevin Keegan</v>
      </c>
      <c r="B152" s="354" t="str">
        <f>Naz!C27</f>
        <v>Inglese</v>
      </c>
      <c r="C152" s="354">
        <v>2</v>
      </c>
      <c r="D152" s="354" t="s">
        <v>702</v>
      </c>
    </row>
    <row r="153" spans="1:4" ht="12">
      <c r="A153" s="354" t="str">
        <f>Naz!B29</f>
        <v>Karl-Heinz Rummenigge</v>
      </c>
      <c r="B153" s="354" t="str">
        <f>Naz!C29</f>
        <v>Tedesca</v>
      </c>
      <c r="C153" s="354">
        <v>2</v>
      </c>
      <c r="D153" s="354" t="s">
        <v>703</v>
      </c>
    </row>
    <row r="154" spans="1:4" ht="12">
      <c r="A154" s="354" t="str">
        <f>Naz!B46</f>
        <v>Ronaldo</v>
      </c>
      <c r="B154" s="354" t="str">
        <f>Naz!C46</f>
        <v>Brasiliana</v>
      </c>
      <c r="C154" s="354">
        <v>2</v>
      </c>
      <c r="D154" s="354" t="s">
        <v>704</v>
      </c>
    </row>
    <row r="155" spans="1:4" ht="12">
      <c r="A155" s="354" t="str">
        <f>Naz!B5</f>
        <v>Stanley Matthews</v>
      </c>
      <c r="B155" s="354" t="str">
        <f>Naz!C5</f>
        <v>Inglese</v>
      </c>
      <c r="C155" s="354">
        <v>1</v>
      </c>
      <c r="D155" s="354">
        <v>1956</v>
      </c>
    </row>
    <row r="156" spans="1:4" ht="12">
      <c r="A156" s="354" t="str">
        <f>Naz!B7</f>
        <v>Raymond Kopa</v>
      </c>
      <c r="B156" s="354" t="str">
        <f>Naz!C7</f>
        <v>Francese</v>
      </c>
      <c r="C156" s="354">
        <v>1</v>
      </c>
      <c r="D156" s="354">
        <v>1958</v>
      </c>
    </row>
    <row r="157" spans="1:4" ht="12">
      <c r="A157" s="354" t="str">
        <f>Naz!B9</f>
        <v>Luis Suárez</v>
      </c>
      <c r="B157" s="354" t="str">
        <f>Naz!C9</f>
        <v>Spagnolo</v>
      </c>
      <c r="C157" s="354">
        <v>1</v>
      </c>
      <c r="D157" s="354">
        <v>1960</v>
      </c>
    </row>
    <row r="158" spans="1:4" ht="12">
      <c r="A158" s="354" t="str">
        <f>Naz!B10</f>
        <v>Omar Sivori </v>
      </c>
      <c r="B158" s="354" t="s">
        <v>434</v>
      </c>
      <c r="C158" s="354">
        <v>1</v>
      </c>
      <c r="D158" s="354">
        <v>1961</v>
      </c>
    </row>
    <row r="159" spans="1:4" ht="12">
      <c r="A159" s="354" t="str">
        <f>Naz!B11</f>
        <v>Josef Masopust</v>
      </c>
      <c r="B159" s="354" t="str">
        <f>Naz!C11</f>
        <v>Cecoslovacca</v>
      </c>
      <c r="C159" s="354">
        <v>1</v>
      </c>
      <c r="D159" s="354">
        <v>1962</v>
      </c>
    </row>
    <row r="160" spans="1:4" ht="12">
      <c r="A160" s="354" t="str">
        <f>Naz!B12</f>
        <v>Lev Yashin</v>
      </c>
      <c r="B160" s="354" t="str">
        <f>Naz!C12</f>
        <v>Russa</v>
      </c>
      <c r="C160" s="354">
        <v>1</v>
      </c>
      <c r="D160" s="354">
        <v>1963</v>
      </c>
    </row>
    <row r="161" spans="1:4" ht="12">
      <c r="A161" s="354" t="str">
        <f>Naz!B13</f>
        <v>Denis Law</v>
      </c>
      <c r="B161" s="354" t="str">
        <f>Naz!C13</f>
        <v>Scozzese</v>
      </c>
      <c r="C161" s="354">
        <v>1</v>
      </c>
      <c r="D161" s="354">
        <v>1964</v>
      </c>
    </row>
    <row r="162" spans="1:4" ht="12">
      <c r="A162" s="354" t="str">
        <f>Naz!B14</f>
        <v>Eusebio</v>
      </c>
      <c r="B162" s="354" t="str">
        <f>Naz!C14</f>
        <v>Portoghese</v>
      </c>
      <c r="C162" s="354">
        <v>1</v>
      </c>
      <c r="D162" s="354">
        <v>1965</v>
      </c>
    </row>
    <row r="163" spans="1:4" ht="12">
      <c r="A163" s="354" t="str">
        <f>Naz!B15</f>
        <v>Bobby Charlton</v>
      </c>
      <c r="B163" s="354" t="str">
        <f>Naz!C15</f>
        <v>Inglese</v>
      </c>
      <c r="C163" s="354">
        <v>1</v>
      </c>
      <c r="D163" s="354">
        <v>1966</v>
      </c>
    </row>
    <row r="164" spans="1:4" ht="12">
      <c r="A164" s="354" t="str">
        <f>Naz!B16</f>
        <v>Florian Albert</v>
      </c>
      <c r="B164" s="354" t="str">
        <f>Naz!C16</f>
        <v>Ungherese</v>
      </c>
      <c r="C164" s="354">
        <v>1</v>
      </c>
      <c r="D164" s="354">
        <v>1967</v>
      </c>
    </row>
    <row r="165" spans="1:4" ht="12">
      <c r="A165" s="354" t="str">
        <f>Naz!B17</f>
        <v>George Best</v>
      </c>
      <c r="B165" s="354" t="str">
        <f>Naz!C17</f>
        <v>Iralndese</v>
      </c>
      <c r="C165" s="354">
        <v>1</v>
      </c>
      <c r="D165" s="354">
        <v>1968</v>
      </c>
    </row>
    <row r="166" spans="1:4" ht="12">
      <c r="A166" s="354" t="str">
        <f>Naz!B18</f>
        <v>Gianni Rivera</v>
      </c>
      <c r="B166" s="354" t="str">
        <f>Naz!C18</f>
        <v>Italiana</v>
      </c>
      <c r="C166" s="354">
        <v>1</v>
      </c>
      <c r="D166" s="354">
        <v>1969</v>
      </c>
    </row>
    <row r="167" spans="1:4" ht="12">
      <c r="A167" s="354" t="str">
        <f>Naz!B19</f>
        <v>Gerd Müller</v>
      </c>
      <c r="B167" s="354" t="str">
        <f>Naz!C19</f>
        <v>Tedesca</v>
      </c>
      <c r="C167" s="354">
        <v>1</v>
      </c>
      <c r="D167" s="354">
        <v>1970</v>
      </c>
    </row>
    <row r="168" spans="1:4" ht="12">
      <c r="A168" s="354" t="str">
        <f>Naz!B24</f>
        <v>Oleg Blokhin</v>
      </c>
      <c r="B168" s="354" t="str">
        <f>Naz!C24</f>
        <v>Russa</v>
      </c>
      <c r="C168" s="354">
        <v>1</v>
      </c>
      <c r="D168" s="354">
        <v>1975</v>
      </c>
    </row>
    <row r="169" spans="1:4" ht="12">
      <c r="A169" s="354" t="str">
        <f>Naz!B26</f>
        <v>Allan Simonsen</v>
      </c>
      <c r="B169" s="354" t="str">
        <f>Naz!C26</f>
        <v>Danese</v>
      </c>
      <c r="C169" s="354">
        <v>1</v>
      </c>
      <c r="D169" s="354">
        <v>1977</v>
      </c>
    </row>
    <row r="170" spans="1:4" ht="12">
      <c r="A170" s="354" t="str">
        <f>Naz!B31</f>
        <v>Paolo Rossi</v>
      </c>
      <c r="B170" s="354" t="str">
        <f>Naz!C31</f>
        <v>Italiana</v>
      </c>
      <c r="C170" s="354">
        <v>1</v>
      </c>
      <c r="D170" s="354">
        <v>1982</v>
      </c>
    </row>
    <row r="171" spans="1:4" ht="12">
      <c r="A171" s="354" t="str">
        <f>Naz!B35</f>
        <v>Igor Belanov</v>
      </c>
      <c r="B171" s="354" t="str">
        <f>Naz!C35</f>
        <v>Russa</v>
      </c>
      <c r="C171" s="354">
        <v>1</v>
      </c>
      <c r="D171" s="354">
        <v>1986</v>
      </c>
    </row>
    <row r="172" spans="1:4" ht="12">
      <c r="A172" s="354" t="str">
        <f>Naz!B36</f>
        <v>Ruud Gullit</v>
      </c>
      <c r="B172" s="354" t="str">
        <f>Naz!C36</f>
        <v>Olandese</v>
      </c>
      <c r="C172" s="354">
        <v>1</v>
      </c>
      <c r="D172" s="354">
        <v>1987</v>
      </c>
    </row>
    <row r="173" spans="1:4" ht="12">
      <c r="A173" s="354" t="str">
        <f>Naz!B39</f>
        <v>Lothar Matthäus</v>
      </c>
      <c r="B173" s="354" t="str">
        <f>Naz!C39</f>
        <v>Tedesca</v>
      </c>
      <c r="C173" s="354">
        <v>1</v>
      </c>
      <c r="D173" s="354">
        <v>1990</v>
      </c>
    </row>
    <row r="174" spans="1:4" ht="12">
      <c r="A174" s="354" t="str">
        <f>Naz!B40</f>
        <v>Jean-Pierre Papin</v>
      </c>
      <c r="B174" s="354" t="str">
        <f>Naz!C40</f>
        <v>Francese</v>
      </c>
      <c r="C174" s="354">
        <v>1</v>
      </c>
      <c r="D174" s="354">
        <v>1991</v>
      </c>
    </row>
    <row r="175" spans="1:4" ht="12">
      <c r="A175" s="354" t="str">
        <f>Naz!B42</f>
        <v>Roberto Baggio</v>
      </c>
      <c r="B175" s="354" t="str">
        <f>Naz!C42</f>
        <v>Italiana</v>
      </c>
      <c r="C175" s="354">
        <v>1</v>
      </c>
      <c r="D175" s="354">
        <v>1993</v>
      </c>
    </row>
    <row r="176" spans="1:4" ht="12">
      <c r="A176" s="354" t="str">
        <f>Naz!B43</f>
        <v>Hristo Stoitchkov</v>
      </c>
      <c r="B176" s="354" t="str">
        <f>Naz!C43</f>
        <v>Bulgara</v>
      </c>
      <c r="C176" s="354">
        <v>1</v>
      </c>
      <c r="D176" s="354">
        <v>1994</v>
      </c>
    </row>
    <row r="177" spans="1:4" ht="12">
      <c r="A177" s="354" t="str">
        <f>Naz!B44</f>
        <v>George Weah</v>
      </c>
      <c r="B177" s="354" t="str">
        <f>Naz!C44</f>
        <v>Liberiana</v>
      </c>
      <c r="C177" s="354">
        <v>1</v>
      </c>
      <c r="D177" s="354">
        <v>1995</v>
      </c>
    </row>
    <row r="178" spans="1:4" ht="12">
      <c r="A178" s="354" t="str">
        <f>Naz!B45</f>
        <v>Matthias Sammer</v>
      </c>
      <c r="B178" s="354" t="str">
        <f>Naz!C45</f>
        <v>Tedesca</v>
      </c>
      <c r="C178" s="354">
        <v>1</v>
      </c>
      <c r="D178" s="354">
        <v>1996</v>
      </c>
    </row>
    <row r="179" spans="1:4" ht="12">
      <c r="A179" s="354" t="str">
        <f>Naz!B47</f>
        <v>Zinédine Zidane</v>
      </c>
      <c r="B179" s="354" t="str">
        <f>Naz!C47</f>
        <v>Francese</v>
      </c>
      <c r="C179" s="354">
        <v>1</v>
      </c>
      <c r="D179" s="354">
        <v>1998</v>
      </c>
    </row>
    <row r="180" spans="1:4" ht="12">
      <c r="A180" s="354" t="str">
        <f>Naz!B48</f>
        <v>Rivaldo</v>
      </c>
      <c r="B180" s="354" t="str">
        <f>Naz!C48</f>
        <v>Brasiliana</v>
      </c>
      <c r="C180" s="354">
        <v>1</v>
      </c>
      <c r="D180" s="354">
        <v>1999</v>
      </c>
    </row>
    <row r="181" spans="1:4" ht="12">
      <c r="A181" s="354" t="str">
        <f>Naz!B49</f>
        <v>Luis Figo</v>
      </c>
      <c r="B181" s="354" t="str">
        <f>Naz!C49</f>
        <v>Portoghese</v>
      </c>
      <c r="C181" s="354">
        <v>1</v>
      </c>
      <c r="D181" s="354">
        <v>2000</v>
      </c>
    </row>
    <row r="182" spans="1:4" ht="12">
      <c r="A182" s="354" t="str">
        <f>Naz!B50</f>
        <v>Michael Owen</v>
      </c>
      <c r="B182" s="354" t="str">
        <f>Naz!C50</f>
        <v>Inglese</v>
      </c>
      <c r="C182" s="354">
        <v>1</v>
      </c>
      <c r="D182" s="354">
        <v>2001</v>
      </c>
    </row>
    <row r="183" spans="1:4" ht="12">
      <c r="A183" s="354" t="str">
        <f>Naz!B51</f>
        <v>Ronaldo</v>
      </c>
      <c r="B183" s="354" t="str">
        <f>Naz!C51</f>
        <v>Brasiliana</v>
      </c>
      <c r="C183" s="354">
        <v>1</v>
      </c>
      <c r="D183" s="354">
        <v>2002</v>
      </c>
    </row>
    <row r="184" spans="1:4" ht="12">
      <c r="A184" s="354" t="str">
        <f>Naz!B52</f>
        <v>Pavel Nedved</v>
      </c>
      <c r="B184" s="354" t="str">
        <f>Naz!C52</f>
        <v>Cecoslovacchia</v>
      </c>
      <c r="C184" s="354">
        <v>1</v>
      </c>
      <c r="D184" s="354">
        <v>2003</v>
      </c>
    </row>
    <row r="185" spans="1:4" ht="12">
      <c r="A185" s="354" t="str">
        <f>Naz!B53</f>
        <v>Andriy Shevchenko</v>
      </c>
      <c r="B185" s="354" t="str">
        <f>Naz!C53</f>
        <v>Ukraina</v>
      </c>
      <c r="C185" s="354">
        <v>1</v>
      </c>
      <c r="D185" s="354">
        <v>2004</v>
      </c>
    </row>
    <row r="186" spans="1:4" ht="12">
      <c r="A186" s="354" t="str">
        <f>Naz!B54</f>
        <v>Ronaldinho</v>
      </c>
      <c r="B186" s="354" t="str">
        <f>Naz!C54</f>
        <v>Brasiliana</v>
      </c>
      <c r="C186" s="354">
        <v>1</v>
      </c>
      <c r="D186" s="354">
        <v>2005</v>
      </c>
    </row>
    <row r="187" spans="1:4" ht="12">
      <c r="A187" s="354" t="str">
        <f>Naz!B55</f>
        <v>Fabio Cannavaro</v>
      </c>
      <c r="B187" s="354" t="str">
        <f>Naz!C55</f>
        <v>Italiana</v>
      </c>
      <c r="C187" s="354">
        <v>1</v>
      </c>
      <c r="D187" s="354">
        <v>2006</v>
      </c>
    </row>
    <row r="188" spans="1:4" ht="12">
      <c r="A188" s="354" t="str">
        <f>Naz!B56</f>
        <v>Kakà</v>
      </c>
      <c r="B188" s="354" t="str">
        <f>Naz!C56</f>
        <v>Brasiliana</v>
      </c>
      <c r="C188" s="354">
        <v>1</v>
      </c>
      <c r="D188" s="354">
        <v>2007</v>
      </c>
    </row>
    <row r="189" spans="1:4" ht="12">
      <c r="A189" s="354"/>
      <c r="B189" s="354"/>
      <c r="C189" s="354"/>
      <c r="D189" s="354"/>
    </row>
    <row r="190" spans="1:4" ht="12">
      <c r="A190" s="354"/>
      <c r="B190" s="354"/>
      <c r="C190" s="354"/>
      <c r="D190" s="354"/>
    </row>
    <row r="191" spans="1:4" ht="12">
      <c r="A191" s="354"/>
      <c r="B191" s="354"/>
      <c r="C191" s="354"/>
      <c r="D191" s="354"/>
    </row>
    <row r="192" spans="1:4" ht="12">
      <c r="A192" s="354"/>
      <c r="B192" s="354"/>
      <c r="C192" s="354"/>
      <c r="D192" s="354"/>
    </row>
    <row r="193" spans="1:4" ht="12">
      <c r="A193" s="354"/>
      <c r="B193" s="354"/>
      <c r="C193" s="354"/>
      <c r="D193" s="354"/>
    </row>
    <row r="194" spans="1:4" ht="12">
      <c r="A194" s="354"/>
      <c r="B194" s="354"/>
      <c r="C194" s="354"/>
      <c r="D194" s="354"/>
    </row>
    <row r="195" spans="1:4" ht="12">
      <c r="A195" s="354"/>
      <c r="B195" s="354"/>
      <c r="C195" s="354"/>
      <c r="D195" s="354"/>
    </row>
    <row r="196" spans="1:4" ht="12">
      <c r="A196" s="354"/>
      <c r="B196" s="354"/>
      <c r="C196" s="354"/>
      <c r="D196" s="354"/>
    </row>
    <row r="197" spans="1:4" ht="12">
      <c r="A197" s="354"/>
      <c r="B197" s="354"/>
      <c r="C197" s="354"/>
      <c r="D197" s="354"/>
    </row>
    <row r="198" spans="1:4" ht="12">
      <c r="A198" s="354"/>
      <c r="B198" s="354"/>
      <c r="C198" s="354"/>
      <c r="D198" s="354"/>
    </row>
    <row r="199" spans="1:4" ht="12">
      <c r="A199" s="354"/>
      <c r="B199" s="354"/>
      <c r="C199" s="354"/>
      <c r="D199" s="354"/>
    </row>
    <row r="200" spans="1:4" ht="12">
      <c r="A200" s="354"/>
      <c r="B200" s="354"/>
      <c r="C200" s="354"/>
      <c r="D200" s="354"/>
    </row>
    <row r="201" spans="1:4" ht="12">
      <c r="A201" s="354"/>
      <c r="B201" s="354"/>
      <c r="C201" s="354"/>
      <c r="D201" s="354"/>
    </row>
    <row r="202" spans="1:4" ht="12">
      <c r="A202" s="354"/>
      <c r="B202" s="354"/>
      <c r="C202" s="354"/>
      <c r="D202" s="354"/>
    </row>
    <row r="203" spans="1:4" ht="12">
      <c r="A203" s="354"/>
      <c r="B203" s="354"/>
      <c r="C203" s="354"/>
      <c r="D203" s="354"/>
    </row>
    <row r="204" spans="1:4" ht="12">
      <c r="A204" s="354"/>
      <c r="B204" s="354"/>
      <c r="C204" s="354"/>
      <c r="D204" s="354"/>
    </row>
    <row r="205" spans="1:4" ht="12">
      <c r="A205" s="354"/>
      <c r="B205" s="354"/>
      <c r="C205" s="354"/>
      <c r="D205" s="354"/>
    </row>
    <row r="208" spans="1:4" ht="12">
      <c r="A208" s="304" t="str">
        <f>A145</f>
        <v>Cristiano Ronaldo</v>
      </c>
      <c r="B208" s="304" t="str">
        <f>B145</f>
        <v>Portoghese</v>
      </c>
      <c r="C208" s="304">
        <f>C145</f>
        <v>5</v>
      </c>
      <c r="D208" s="304" t="str">
        <f>D145</f>
        <v>2008-2013-2014-2016-2017</v>
      </c>
    </row>
    <row r="209" spans="1:4" ht="12">
      <c r="A209" s="304" t="str">
        <f aca="true" t="shared" si="12" ref="A209:D211">A146</f>
        <v>Lionel Messi</v>
      </c>
      <c r="B209" s="304" t="str">
        <f t="shared" si="12"/>
        <v>Argentina</v>
      </c>
      <c r="C209" s="304">
        <f t="shared" si="12"/>
        <v>5</v>
      </c>
      <c r="D209" s="304" t="str">
        <f t="shared" si="12"/>
        <v>2009-2010-2011-2012-2015</v>
      </c>
    </row>
    <row r="210" spans="1:4" ht="12">
      <c r="A210" s="304" t="str">
        <f t="shared" si="12"/>
        <v>Joann Cruijff</v>
      </c>
      <c r="B210" s="304" t="str">
        <f t="shared" si="12"/>
        <v>Olandese</v>
      </c>
      <c r="C210" s="304">
        <f t="shared" si="12"/>
        <v>3</v>
      </c>
      <c r="D210" s="304" t="str">
        <f t="shared" si="12"/>
        <v>1971-1973-1974</v>
      </c>
    </row>
    <row r="211" spans="1:4" ht="12">
      <c r="A211" s="304" t="str">
        <f t="shared" si="12"/>
        <v>Michel Platini</v>
      </c>
      <c r="B211" s="304" t="str">
        <f t="shared" si="12"/>
        <v>Francese</v>
      </c>
      <c r="C211" s="304">
        <f t="shared" si="12"/>
        <v>3</v>
      </c>
      <c r="D211" s="304" t="str">
        <f t="shared" si="12"/>
        <v>1983-1984-1985</v>
      </c>
    </row>
    <row r="212" spans="1:4" ht="12">
      <c r="A212" s="304" t="str">
        <f>A151</f>
        <v>Franz Beckenbauer</v>
      </c>
      <c r="B212" s="304" t="str">
        <f>B151</f>
        <v>Tedesca</v>
      </c>
      <c r="C212" s="304">
        <f>C151</f>
        <v>2</v>
      </c>
      <c r="D212" s="304" t="str">
        <f>D151</f>
        <v>1972-1976</v>
      </c>
    </row>
    <row r="213" spans="1:4" ht="12">
      <c r="A213" s="304" t="str">
        <f aca="true" t="shared" si="13" ref="A213:D214">A152</f>
        <v>Kevin Keegan</v>
      </c>
      <c r="B213" s="304" t="str">
        <f t="shared" si="13"/>
        <v>Inglese</v>
      </c>
      <c r="C213" s="304">
        <f t="shared" si="13"/>
        <v>2</v>
      </c>
      <c r="D213" s="304" t="str">
        <f t="shared" si="13"/>
        <v>1978-1979</v>
      </c>
    </row>
    <row r="214" spans="1:4" ht="12">
      <c r="A214" s="304" t="str">
        <f t="shared" si="13"/>
        <v>Karl-Heinz Rummenigge</v>
      </c>
      <c r="B214" s="304" t="str">
        <f t="shared" si="13"/>
        <v>Tedesca</v>
      </c>
      <c r="C214" s="304">
        <f t="shared" si="13"/>
        <v>2</v>
      </c>
      <c r="D214" s="304" t="str">
        <f t="shared" si="13"/>
        <v>1980-1981</v>
      </c>
    </row>
    <row r="215" spans="1:4" ht="12">
      <c r="A215" s="304" t="str">
        <f>A156</f>
        <v>Raymond Kopa</v>
      </c>
      <c r="B215" s="304" t="str">
        <f>B156</f>
        <v>Francese</v>
      </c>
      <c r="C215" s="304">
        <f>C156</f>
        <v>1</v>
      </c>
      <c r="D215" s="304">
        <f>D156</f>
        <v>1958</v>
      </c>
    </row>
    <row r="216" spans="1:4" ht="12">
      <c r="A216" s="304" t="str">
        <f aca="true" t="shared" si="14" ref="A216:D217">A157</f>
        <v>Luis Suárez</v>
      </c>
      <c r="B216" s="304" t="str">
        <f t="shared" si="14"/>
        <v>Spagnolo</v>
      </c>
      <c r="C216" s="304">
        <f t="shared" si="14"/>
        <v>1</v>
      </c>
      <c r="D216" s="304">
        <f t="shared" si="14"/>
        <v>1960</v>
      </c>
    </row>
    <row r="217" spans="1:4" ht="12">
      <c r="A217" s="304" t="str">
        <f t="shared" si="14"/>
        <v>Omar Sivori </v>
      </c>
      <c r="B217" s="304" t="str">
        <f t="shared" si="14"/>
        <v>Italiana</v>
      </c>
      <c r="C217" s="304">
        <f t="shared" si="14"/>
        <v>1</v>
      </c>
      <c r="D217" s="304">
        <f t="shared" si="14"/>
        <v>1961</v>
      </c>
    </row>
    <row r="218" spans="1:4" ht="12">
      <c r="A218" s="304" t="str">
        <f>A160</f>
        <v>Lev Yashin</v>
      </c>
      <c r="B218" s="304" t="str">
        <f>B160</f>
        <v>Russa</v>
      </c>
      <c r="C218" s="304">
        <f>C160</f>
        <v>1</v>
      </c>
      <c r="D218" s="304">
        <f>D160</f>
        <v>1963</v>
      </c>
    </row>
    <row r="219" spans="1:4" ht="12">
      <c r="A219" s="304" t="str">
        <f aca="true" t="shared" si="15" ref="A219:D220">A162</f>
        <v>Eusebio</v>
      </c>
      <c r="B219" s="304" t="str">
        <f t="shared" si="15"/>
        <v>Portoghese</v>
      </c>
      <c r="C219" s="304">
        <f t="shared" si="15"/>
        <v>1</v>
      </c>
      <c r="D219" s="304">
        <f t="shared" si="15"/>
        <v>1965</v>
      </c>
    </row>
    <row r="220" spans="1:4" ht="12">
      <c r="A220" s="304" t="str">
        <f t="shared" si="15"/>
        <v>Bobby Charlton</v>
      </c>
      <c r="B220" s="304" t="str">
        <f t="shared" si="15"/>
        <v>Inglese</v>
      </c>
      <c r="C220" s="304">
        <f t="shared" si="15"/>
        <v>1</v>
      </c>
      <c r="D220" s="304">
        <f t="shared" si="15"/>
        <v>1966</v>
      </c>
    </row>
    <row r="221" spans="1:4" ht="12">
      <c r="A221" s="304" t="str">
        <f>A167</f>
        <v>Gerd Müller</v>
      </c>
      <c r="B221" s="304" t="str">
        <f>B167</f>
        <v>Tedesca</v>
      </c>
      <c r="C221" s="304">
        <f>C167</f>
        <v>1</v>
      </c>
      <c r="D221" s="304">
        <f>D167</f>
        <v>1970</v>
      </c>
    </row>
    <row r="222" spans="1:4" ht="12">
      <c r="A222" s="304" t="str">
        <f>A169</f>
        <v>Allan Simonsen</v>
      </c>
      <c r="B222" s="304" t="str">
        <f>B169</f>
        <v>Danese</v>
      </c>
      <c r="C222" s="304">
        <f>C169</f>
        <v>1</v>
      </c>
      <c r="D222" s="304">
        <f>D169</f>
        <v>1977</v>
      </c>
    </row>
    <row r="223" spans="1:4" ht="12">
      <c r="A223" s="304" t="str">
        <f aca="true" t="shared" si="16" ref="A223:D224">A170</f>
        <v>Paolo Rossi</v>
      </c>
      <c r="B223" s="304" t="str">
        <f t="shared" si="16"/>
        <v>Italiana</v>
      </c>
      <c r="C223" s="304">
        <f t="shared" si="16"/>
        <v>1</v>
      </c>
      <c r="D223" s="304">
        <f t="shared" si="16"/>
        <v>1982</v>
      </c>
    </row>
    <row r="224" spans="1:4" ht="12">
      <c r="A224" s="304" t="str">
        <f t="shared" si="16"/>
        <v>Igor Belanov</v>
      </c>
      <c r="B224" s="304" t="str">
        <f t="shared" si="16"/>
        <v>Russa</v>
      </c>
      <c r="C224" s="304">
        <f t="shared" si="16"/>
        <v>1</v>
      </c>
      <c r="D224" s="304">
        <f t="shared" si="16"/>
        <v>1986</v>
      </c>
    </row>
    <row r="225" spans="1:4" ht="12">
      <c r="A225" s="304" t="str">
        <f>A174</f>
        <v>Jean-Pierre Papin</v>
      </c>
      <c r="B225" s="304" t="str">
        <f>B174</f>
        <v>Francese</v>
      </c>
      <c r="C225" s="304">
        <f>C174</f>
        <v>1</v>
      </c>
      <c r="D225" s="304">
        <f>D174</f>
        <v>1991</v>
      </c>
    </row>
    <row r="226" spans="1:4" ht="12">
      <c r="A226" s="304" t="str">
        <f aca="true" t="shared" si="17" ref="A226:D228">A175</f>
        <v>Roberto Baggio</v>
      </c>
      <c r="B226" s="304" t="str">
        <f t="shared" si="17"/>
        <v>Italiana</v>
      </c>
      <c r="C226" s="304">
        <f t="shared" si="17"/>
        <v>1</v>
      </c>
      <c r="D226" s="304">
        <f t="shared" si="17"/>
        <v>1993</v>
      </c>
    </row>
    <row r="227" spans="1:4" ht="12">
      <c r="A227" s="304" t="str">
        <f t="shared" si="17"/>
        <v>Hristo Stoitchkov</v>
      </c>
      <c r="B227" s="304" t="str">
        <f t="shared" si="17"/>
        <v>Bulgara</v>
      </c>
      <c r="C227" s="304">
        <f t="shared" si="17"/>
        <v>1</v>
      </c>
      <c r="D227" s="304">
        <f t="shared" si="17"/>
        <v>1994</v>
      </c>
    </row>
    <row r="228" spans="1:4" ht="12">
      <c r="A228" s="304" t="str">
        <f t="shared" si="17"/>
        <v>George Weah</v>
      </c>
      <c r="B228" s="304" t="str">
        <f t="shared" si="17"/>
        <v>Liberiana</v>
      </c>
      <c r="C228" s="304">
        <f t="shared" si="17"/>
        <v>1</v>
      </c>
      <c r="D228" s="304">
        <f t="shared" si="17"/>
        <v>1995</v>
      </c>
    </row>
    <row r="229" spans="1:4" ht="12">
      <c r="A229" s="304" t="str">
        <f>A180</f>
        <v>Rivaldo</v>
      </c>
      <c r="B229" s="304" t="str">
        <f>B180</f>
        <v>Brasiliana</v>
      </c>
      <c r="C229" s="304">
        <f>C180</f>
        <v>1</v>
      </c>
      <c r="D229" s="304">
        <f>D180</f>
        <v>1999</v>
      </c>
    </row>
    <row r="230" spans="1:4" ht="12">
      <c r="A230" s="304" t="str">
        <f>A184</f>
        <v>Pavel Nedved</v>
      </c>
      <c r="B230" s="304" t="str">
        <f>B184</f>
        <v>Cecoslovacchia</v>
      </c>
      <c r="C230" s="304">
        <f>C184</f>
        <v>1</v>
      </c>
      <c r="D230" s="304">
        <f>D184</f>
        <v>2003</v>
      </c>
    </row>
    <row r="231" spans="1:4" ht="12">
      <c r="A231" s="304" t="str">
        <f aca="true" t="shared" si="18" ref="A231:D238">A185</f>
        <v>Andriy Shevchenko</v>
      </c>
      <c r="B231" s="304" t="str">
        <f t="shared" si="18"/>
        <v>Ukraina</v>
      </c>
      <c r="C231" s="304">
        <f t="shared" si="18"/>
        <v>1</v>
      </c>
      <c r="D231" s="304">
        <f t="shared" si="18"/>
        <v>2004</v>
      </c>
    </row>
    <row r="232" spans="1:4" ht="12">
      <c r="A232" s="304" t="str">
        <f t="shared" si="18"/>
        <v>Ronaldinho</v>
      </c>
      <c r="B232" s="304" t="str">
        <f t="shared" si="18"/>
        <v>Brasiliana</v>
      </c>
      <c r="C232" s="304">
        <f t="shared" si="18"/>
        <v>1</v>
      </c>
      <c r="D232" s="304">
        <f t="shared" si="18"/>
        <v>2005</v>
      </c>
    </row>
    <row r="233" spans="1:4" ht="12">
      <c r="A233" s="304" t="str">
        <f t="shared" si="18"/>
        <v>Fabio Cannavaro</v>
      </c>
      <c r="B233" s="304" t="str">
        <f t="shared" si="18"/>
        <v>Italiana</v>
      </c>
      <c r="C233" s="304">
        <f t="shared" si="18"/>
        <v>1</v>
      </c>
      <c r="D233" s="304">
        <f t="shared" si="18"/>
        <v>2006</v>
      </c>
    </row>
    <row r="234" spans="1:4" ht="12">
      <c r="A234" s="304" t="str">
        <f t="shared" si="18"/>
        <v>Kakà</v>
      </c>
      <c r="B234" s="304" t="str">
        <f t="shared" si="18"/>
        <v>Brasiliana</v>
      </c>
      <c r="C234" s="304">
        <f t="shared" si="18"/>
        <v>1</v>
      </c>
      <c r="D234" s="304">
        <f t="shared" si="18"/>
        <v>2007</v>
      </c>
    </row>
    <row r="235" spans="1:4" ht="12">
      <c r="A235" s="304">
        <f t="shared" si="18"/>
        <v>0</v>
      </c>
      <c r="B235" s="304">
        <f t="shared" si="18"/>
        <v>0</v>
      </c>
      <c r="C235" s="304">
        <f t="shared" si="18"/>
        <v>0</v>
      </c>
      <c r="D235" s="304">
        <f t="shared" si="18"/>
        <v>0</v>
      </c>
    </row>
    <row r="236" spans="1:4" ht="12">
      <c r="A236" s="304">
        <f t="shared" si="18"/>
        <v>0</v>
      </c>
      <c r="B236" s="304">
        <f t="shared" si="18"/>
        <v>0</v>
      </c>
      <c r="C236" s="304">
        <f t="shared" si="18"/>
        <v>0</v>
      </c>
      <c r="D236" s="304">
        <f t="shared" si="18"/>
        <v>0</v>
      </c>
    </row>
    <row r="237" spans="1:4" ht="12">
      <c r="A237" s="304">
        <f t="shared" si="18"/>
        <v>0</v>
      </c>
      <c r="B237" s="304">
        <f t="shared" si="18"/>
        <v>0</v>
      </c>
      <c r="C237" s="304">
        <f t="shared" si="18"/>
        <v>0</v>
      </c>
      <c r="D237" s="304">
        <f t="shared" si="18"/>
        <v>0</v>
      </c>
    </row>
    <row r="238" spans="1:4" ht="12">
      <c r="A238" s="304">
        <f t="shared" si="18"/>
        <v>0</v>
      </c>
      <c r="B238" s="304">
        <f t="shared" si="18"/>
        <v>0</v>
      </c>
      <c r="C238" s="304">
        <f t="shared" si="18"/>
        <v>0</v>
      </c>
      <c r="D238" s="304">
        <f t="shared" si="18"/>
        <v>0</v>
      </c>
    </row>
    <row r="239" spans="1:4" ht="12">
      <c r="A239" s="304">
        <f>A194</f>
        <v>0</v>
      </c>
      <c r="B239" s="304">
        <f>B194</f>
        <v>0</v>
      </c>
      <c r="C239" s="304">
        <f>C194</f>
        <v>0</v>
      </c>
      <c r="D239" s="304">
        <f>D194</f>
        <v>0</v>
      </c>
    </row>
    <row r="240" spans="1:4" ht="12">
      <c r="A240" s="304">
        <f>A196</f>
        <v>0</v>
      </c>
      <c r="B240" s="304">
        <f>B196</f>
        <v>0</v>
      </c>
      <c r="C240" s="304">
        <f>C196</f>
        <v>0</v>
      </c>
      <c r="D240" s="304">
        <f>D196</f>
        <v>0</v>
      </c>
    </row>
    <row r="241" spans="1:4" ht="12">
      <c r="A241" s="304">
        <f aca="true" t="shared" si="19" ref="A241:D242">A197</f>
        <v>0</v>
      </c>
      <c r="B241" s="304">
        <f t="shared" si="19"/>
        <v>0</v>
      </c>
      <c r="C241" s="304">
        <f t="shared" si="19"/>
        <v>0</v>
      </c>
      <c r="D241" s="304">
        <f t="shared" si="19"/>
        <v>0</v>
      </c>
    </row>
    <row r="242" spans="1:4" ht="12">
      <c r="A242" s="304">
        <f t="shared" si="19"/>
        <v>0</v>
      </c>
      <c r="B242" s="304">
        <f t="shared" si="19"/>
        <v>0</v>
      </c>
      <c r="C242" s="304">
        <f t="shared" si="19"/>
        <v>0</v>
      </c>
      <c r="D242" s="304">
        <f t="shared" si="19"/>
        <v>0</v>
      </c>
    </row>
    <row r="243" spans="1:4" ht="12">
      <c r="A243" s="304">
        <f>A200</f>
        <v>0</v>
      </c>
      <c r="B243" s="304">
        <f>B200</f>
        <v>0</v>
      </c>
      <c r="C243" s="304">
        <f>C200</f>
        <v>0</v>
      </c>
      <c r="D243" s="304">
        <f>D200</f>
        <v>0</v>
      </c>
    </row>
    <row r="244" spans="1:4" ht="12">
      <c r="A244" s="304">
        <f aca="true" t="shared" si="20" ref="A244:D247">A201</f>
        <v>0</v>
      </c>
      <c r="B244" s="304">
        <f t="shared" si="20"/>
        <v>0</v>
      </c>
      <c r="C244" s="304">
        <f t="shared" si="20"/>
        <v>0</v>
      </c>
      <c r="D244" s="304">
        <f t="shared" si="20"/>
        <v>0</v>
      </c>
    </row>
    <row r="245" spans="1:4" ht="12">
      <c r="A245" s="304">
        <f t="shared" si="20"/>
        <v>0</v>
      </c>
      <c r="B245" s="304">
        <f t="shared" si="20"/>
        <v>0</v>
      </c>
      <c r="C245" s="304">
        <f t="shared" si="20"/>
        <v>0</v>
      </c>
      <c r="D245" s="304">
        <f t="shared" si="20"/>
        <v>0</v>
      </c>
    </row>
    <row r="246" spans="1:4" ht="12">
      <c r="A246" s="304">
        <f t="shared" si="20"/>
        <v>0</v>
      </c>
      <c r="B246" s="304">
        <f t="shared" si="20"/>
        <v>0</v>
      </c>
      <c r="C246" s="304">
        <f t="shared" si="20"/>
        <v>0</v>
      </c>
      <c r="D246" s="304">
        <f t="shared" si="20"/>
        <v>0</v>
      </c>
    </row>
    <row r="247" spans="1:4" ht="12">
      <c r="A247" s="304">
        <f t="shared" si="20"/>
        <v>0</v>
      </c>
      <c r="B247" s="304">
        <f t="shared" si="20"/>
        <v>0</v>
      </c>
      <c r="C247" s="304">
        <f t="shared" si="20"/>
        <v>0</v>
      </c>
      <c r="D247" s="304">
        <f t="shared" si="20"/>
        <v>0</v>
      </c>
    </row>
  </sheetData>
  <sheetProtection password="CE60" sheet="1" objects="1" scenarios="1"/>
  <mergeCells count="2">
    <mergeCell ref="J4:K4"/>
    <mergeCell ref="A4:I4"/>
  </mergeCells>
  <conditionalFormatting sqref="G113 D113:E113 B49:B111 A113:B126">
    <cfRule type="expression" priority="1" dxfId="0" stopIfTrue="1">
      <formula>COUNTIF($A$6:$A$48,A49)&gt;1</formula>
    </cfRule>
  </conditionalFormatting>
  <conditionalFormatting sqref="A6:A112 B112">
    <cfRule type="expression" priority="2" dxfId="0" stopIfTrue="1">
      <formula>COUNTIF($A$6:$A$111,A6)&gt;1</formula>
    </cfRule>
  </conditionalFormatting>
  <dataValidations count="3">
    <dataValidation type="list" allowBlank="1" showInputMessage="1" showErrorMessage="1" sqref="A2">
      <formula1>$A$6:$A$112</formula1>
    </dataValidation>
    <dataValidation allowBlank="1" showInputMessage="1" showErrorMessage="1" prompt="pari merito" sqref="E86:E87 E34"/>
    <dataValidation allowBlank="1" showInputMessage="1" showErrorMessage="1" prompt="sono 65 invece di 63  perchè assegnati tre a pari merito al secondo posto nel 1991+ due a pari merito nel 1972 di conseguenza al terzo posto risultano 61." sqref="E113"/>
  </dataValidations>
  <printOptions/>
  <pageMargins left="0.75" right="0.75" top="1" bottom="1" header="0.5" footer="0.5"/>
  <pageSetup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154"/>
  <sheetViews>
    <sheetView workbookViewId="0" topLeftCell="A1">
      <selection activeCell="A1" sqref="A1:H2"/>
    </sheetView>
  </sheetViews>
  <sheetFormatPr defaultColWidth="9.140625" defaultRowHeight="12.75"/>
  <cols>
    <col min="1" max="1" width="17.140625" style="337" customWidth="1"/>
    <col min="2" max="2" width="9.7109375" style="337" customWidth="1"/>
    <col min="3" max="3" width="6.00390625" style="337" customWidth="1"/>
    <col min="4" max="4" width="16.8515625" style="337" customWidth="1"/>
    <col min="5" max="5" width="19.57421875" style="337" customWidth="1"/>
    <col min="6" max="6" width="6.00390625" style="337" customWidth="1"/>
    <col min="7" max="7" width="16.8515625" style="337" customWidth="1"/>
    <col min="8" max="8" width="6.00390625" style="337" customWidth="1"/>
    <col min="9" max="9" width="7.8515625" style="337" customWidth="1"/>
    <col min="10" max="10" width="19.421875" style="337" customWidth="1"/>
    <col min="11" max="16384" width="9.140625" style="337" customWidth="1"/>
  </cols>
  <sheetData>
    <row r="1" spans="1:60" ht="12.75">
      <c r="A1" s="430" t="s">
        <v>734</v>
      </c>
      <c r="B1" s="430"/>
      <c r="C1" s="430"/>
      <c r="D1" s="430"/>
      <c r="E1" s="430"/>
      <c r="F1" s="430"/>
      <c r="G1" s="430"/>
      <c r="H1" s="431"/>
      <c r="I1" s="336" t="s">
        <v>45</v>
      </c>
      <c r="J1" s="432" t="s">
        <v>735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</row>
    <row r="2" spans="1:60" ht="12.75">
      <c r="A2" s="430"/>
      <c r="B2" s="430"/>
      <c r="C2" s="430"/>
      <c r="D2" s="430"/>
      <c r="E2" s="430"/>
      <c r="F2" s="430"/>
      <c r="G2" s="430"/>
      <c r="H2" s="431"/>
      <c r="I2" s="434" t="s">
        <v>733</v>
      </c>
      <c r="J2" s="433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</row>
    <row r="3" spans="1:60" ht="24.75" customHeight="1">
      <c r="A3" s="274" t="s">
        <v>669</v>
      </c>
      <c r="B3" s="274" t="s">
        <v>691</v>
      </c>
      <c r="C3" s="274" t="str">
        <f>'123posto123'!C5</f>
        <v>vinti</v>
      </c>
      <c r="D3" s="274" t="str">
        <f>'123posto123'!D5</f>
        <v>anni primo posto</v>
      </c>
      <c r="E3" s="274" t="str">
        <f>'123posto123'!E5</f>
        <v>anni secondo posto</v>
      </c>
      <c r="F3" s="274" t="str">
        <f>'123posto123'!F5</f>
        <v>N</v>
      </c>
      <c r="G3" s="274" t="str">
        <f>'123posto123'!G5</f>
        <v>anni terzo posto</v>
      </c>
      <c r="H3" s="339" t="str">
        <f>'123posto123'!H5</f>
        <v>N</v>
      </c>
      <c r="I3" s="435"/>
      <c r="J3" s="433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</row>
    <row r="4" spans="1:60" ht="24.75" customHeight="1">
      <c r="A4" s="340" t="str">
        <f>'123posto123'!A19</f>
        <v>Omar Sivori </v>
      </c>
      <c r="B4" s="428" t="s">
        <v>679</v>
      </c>
      <c r="C4" s="338">
        <f>'123posto123'!C19</f>
        <v>1</v>
      </c>
      <c r="D4" s="275">
        <f>'123posto123'!D19</f>
        <v>1961</v>
      </c>
      <c r="E4" s="275" t="str">
        <f>'123posto123'!E19</f>
        <v>-</v>
      </c>
      <c r="F4" s="275" t="s">
        <v>563</v>
      </c>
      <c r="G4" s="275" t="str">
        <f>'123posto123'!G19</f>
        <v>-</v>
      </c>
      <c r="H4" s="275" t="s">
        <v>563</v>
      </c>
      <c r="I4" s="341">
        <f>'123posto123'!I19</f>
        <v>1</v>
      </c>
      <c r="J4" s="275" t="s">
        <v>60</v>
      </c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</row>
    <row r="5" spans="1:60" ht="24.75" customHeight="1">
      <c r="A5" s="340" t="str">
        <f>'123posto123'!A27</f>
        <v>Gianni Rivera</v>
      </c>
      <c r="B5" s="428"/>
      <c r="C5" s="338">
        <f>'123posto123'!C27</f>
        <v>1</v>
      </c>
      <c r="D5" s="275">
        <f>'123posto123'!D27</f>
        <v>1969</v>
      </c>
      <c r="E5" s="275">
        <f>'123posto123'!E27</f>
        <v>1963</v>
      </c>
      <c r="F5" s="275">
        <f>'123posto123'!F27</f>
        <v>1</v>
      </c>
      <c r="G5" s="275" t="str">
        <f>'123posto123'!G27</f>
        <v>-</v>
      </c>
      <c r="H5" s="275" t="s">
        <v>563</v>
      </c>
      <c r="I5" s="275">
        <f>'123posto123'!I27</f>
        <v>2</v>
      </c>
      <c r="J5" s="275" t="s">
        <v>25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</row>
    <row r="6" spans="1:60" ht="24.75" customHeight="1">
      <c r="A6" s="340" t="str">
        <f>'123posto123'!A31</f>
        <v>Paolo Rossi</v>
      </c>
      <c r="B6" s="428"/>
      <c r="C6" s="338">
        <f>'123posto123'!C31</f>
        <v>1</v>
      </c>
      <c r="D6" s="275">
        <f>'123posto123'!D31</f>
        <v>1982</v>
      </c>
      <c r="E6" s="275" t="str">
        <f>'123posto123'!E31</f>
        <v>-</v>
      </c>
      <c r="F6" s="275" t="s">
        <v>563</v>
      </c>
      <c r="G6" s="275" t="str">
        <f>'123posto123'!G31</f>
        <v>-</v>
      </c>
      <c r="H6" s="275" t="s">
        <v>563</v>
      </c>
      <c r="I6" s="275">
        <f>'123posto123'!I31</f>
        <v>1</v>
      </c>
      <c r="J6" s="275" t="s">
        <v>60</v>
      </c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</row>
    <row r="7" spans="1:60" ht="24.75" customHeight="1">
      <c r="A7" s="340" t="str">
        <f>'123posto123'!A36</f>
        <v>Roberto Baggio</v>
      </c>
      <c r="B7" s="428"/>
      <c r="C7" s="338">
        <f>'123posto123'!C36</f>
        <v>1</v>
      </c>
      <c r="D7" s="275">
        <f>'123posto123'!D36</f>
        <v>1993</v>
      </c>
      <c r="E7" s="275">
        <f>'123posto123'!E36</f>
        <v>1994</v>
      </c>
      <c r="F7" s="275">
        <f>'123posto123'!F36</f>
        <v>1</v>
      </c>
      <c r="G7" s="275" t="str">
        <f>'123posto123'!G36</f>
        <v>-</v>
      </c>
      <c r="H7" s="275" t="s">
        <v>563</v>
      </c>
      <c r="I7" s="275">
        <f>'123posto123'!I36</f>
        <v>2</v>
      </c>
      <c r="J7" s="275" t="s">
        <v>60</v>
      </c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</row>
    <row r="8" spans="1:60" ht="24.75" customHeight="1">
      <c r="A8" s="340" t="str">
        <f>'123posto123'!A47</f>
        <v>Fabio Cannavaro</v>
      </c>
      <c r="B8" s="428"/>
      <c r="C8" s="338">
        <f>'123posto123'!C47</f>
        <v>1</v>
      </c>
      <c r="D8" s="275">
        <f>'123posto123'!D47</f>
        <v>2006</v>
      </c>
      <c r="E8" s="275" t="str">
        <f>'123posto123'!E47</f>
        <v>-</v>
      </c>
      <c r="F8" s="275" t="s">
        <v>563</v>
      </c>
      <c r="G8" s="275" t="str">
        <f>'123posto123'!G47</f>
        <v>-</v>
      </c>
      <c r="H8" s="275" t="s">
        <v>563</v>
      </c>
      <c r="I8" s="275">
        <f>'123posto123'!I47</f>
        <v>1</v>
      </c>
      <c r="J8" s="275" t="s">
        <v>732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</row>
    <row r="9" spans="1:60" ht="24.75" customHeight="1">
      <c r="A9" s="340" t="str">
        <f>'123posto123'!A62</f>
        <v>Gigi Riva</v>
      </c>
      <c r="B9" s="428"/>
      <c r="C9" s="338" t="s">
        <v>563</v>
      </c>
      <c r="D9" s="275" t="str">
        <f>'123posto123'!D62</f>
        <v>-</v>
      </c>
      <c r="E9" s="275">
        <f>'123posto123'!E62</f>
        <v>1969</v>
      </c>
      <c r="F9" s="275">
        <f>'123posto123'!F62</f>
        <v>1</v>
      </c>
      <c r="G9" s="275">
        <f>'123posto123'!G62</f>
        <v>1970</v>
      </c>
      <c r="H9" s="275">
        <f>'123posto123'!H62</f>
        <v>1</v>
      </c>
      <c r="I9" s="275">
        <f>'123posto123'!I62</f>
        <v>2</v>
      </c>
      <c r="J9" s="275" t="s">
        <v>327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</row>
    <row r="10" spans="1:60" ht="24.75" customHeight="1">
      <c r="A10" s="340" t="str">
        <f>'123posto123'!A64</f>
        <v>Sandro Mazzola</v>
      </c>
      <c r="B10" s="428"/>
      <c r="C10" s="338" t="s">
        <v>563</v>
      </c>
      <c r="D10" s="275" t="str">
        <f>'123posto123'!D64</f>
        <v>-</v>
      </c>
      <c r="E10" s="275">
        <f>'123posto123'!E64</f>
        <v>1971</v>
      </c>
      <c r="F10" s="275">
        <f>'123posto123'!F64</f>
        <v>1</v>
      </c>
      <c r="G10" s="275" t="str">
        <f>'123posto123'!G64</f>
        <v>-</v>
      </c>
      <c r="H10" s="275" t="s">
        <v>563</v>
      </c>
      <c r="I10" s="275">
        <f>'123posto123'!I64</f>
        <v>1</v>
      </c>
      <c r="J10" s="275" t="s">
        <v>31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</row>
    <row r="11" spans="1:60" ht="24.75" customHeight="1">
      <c r="A11" s="340" t="str">
        <f>'123posto123'!A66</f>
        <v>Dino Zoff</v>
      </c>
      <c r="B11" s="428"/>
      <c r="C11" s="338" t="s">
        <v>563</v>
      </c>
      <c r="D11" s="275" t="str">
        <f>'123posto123'!D66</f>
        <v>-</v>
      </c>
      <c r="E11" s="275">
        <f>'123posto123'!E66</f>
        <v>1973</v>
      </c>
      <c r="F11" s="275">
        <f>'123posto123'!F66</f>
        <v>1</v>
      </c>
      <c r="G11" s="275" t="str">
        <f>'123posto123'!G66</f>
        <v>-</v>
      </c>
      <c r="H11" s="275" t="s">
        <v>563</v>
      </c>
      <c r="I11" s="275">
        <f>'123posto123'!I66</f>
        <v>1</v>
      </c>
      <c r="J11" s="275" t="s">
        <v>731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</row>
    <row r="12" spans="1:60" ht="24.75" customHeight="1">
      <c r="A12" s="340" t="str">
        <f>'123posto123'!A83</f>
        <v>Franco Baresi</v>
      </c>
      <c r="B12" s="428"/>
      <c r="C12" s="338" t="s">
        <v>563</v>
      </c>
      <c r="D12" s="275" t="str">
        <f>'123posto123'!D83</f>
        <v>-</v>
      </c>
      <c r="E12" s="275">
        <f>'123posto123'!E83</f>
        <v>1989</v>
      </c>
      <c r="F12" s="275">
        <f>'123posto123'!F83</f>
        <v>1</v>
      </c>
      <c r="G12" s="275" t="str">
        <f>'123posto123'!G83</f>
        <v>-</v>
      </c>
      <c r="H12" s="275" t="s">
        <v>563</v>
      </c>
      <c r="I12" s="275">
        <f>'123posto123'!I83</f>
        <v>1</v>
      </c>
      <c r="J12" s="275" t="s">
        <v>25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</row>
    <row r="13" spans="1:60" ht="24.75" customHeight="1">
      <c r="A13" s="340" t="str">
        <f>'123posto123'!A84</f>
        <v>Salvatore Schillaci</v>
      </c>
      <c r="B13" s="428"/>
      <c r="C13" s="338" t="s">
        <v>563</v>
      </c>
      <c r="D13" s="275" t="str">
        <f>'123posto123'!D84</f>
        <v>-</v>
      </c>
      <c r="E13" s="275">
        <f>'123posto123'!E84</f>
        <v>1990</v>
      </c>
      <c r="F13" s="275">
        <f>'123posto123'!F84</f>
        <v>1</v>
      </c>
      <c r="G13" s="275" t="str">
        <f>'123posto123'!G84</f>
        <v>-</v>
      </c>
      <c r="H13" s="275" t="s">
        <v>563</v>
      </c>
      <c r="I13" s="275">
        <f>'123posto123'!I84</f>
        <v>1</v>
      </c>
      <c r="J13" s="275" t="s">
        <v>60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</row>
    <row r="14" spans="1:60" ht="24.75" customHeight="1">
      <c r="A14" s="340" t="str">
        <f>'123posto123'!A90</f>
        <v>Paolo Maldini</v>
      </c>
      <c r="B14" s="428"/>
      <c r="C14" s="338" t="s">
        <v>563</v>
      </c>
      <c r="D14" s="275" t="str">
        <f>'123posto123'!D90</f>
        <v>-</v>
      </c>
      <c r="E14" s="275" t="str">
        <f>'123posto123'!E90</f>
        <v>-</v>
      </c>
      <c r="F14" s="275" t="s">
        <v>563</v>
      </c>
      <c r="G14" s="275" t="str">
        <f>'123posto123'!G90</f>
        <v>1994-2003</v>
      </c>
      <c r="H14" s="275">
        <f>'123posto123'!H90</f>
        <v>2</v>
      </c>
      <c r="I14" s="275">
        <f>'123posto123'!I90</f>
        <v>2</v>
      </c>
      <c r="J14" s="275" t="s">
        <v>25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</row>
    <row r="15" spans="1:60" ht="24.75" customHeight="1">
      <c r="A15" s="340" t="str">
        <f>'123posto123'!A104</f>
        <v>Gianluigi Buffon</v>
      </c>
      <c r="B15" s="428"/>
      <c r="C15" s="338" t="s">
        <v>563</v>
      </c>
      <c r="D15" s="275" t="str">
        <f>'123posto123'!D104</f>
        <v>-</v>
      </c>
      <c r="E15" s="275">
        <f>'123posto123'!E104</f>
        <v>2006</v>
      </c>
      <c r="F15" s="275">
        <f>'123posto123'!F104</f>
        <v>1</v>
      </c>
      <c r="G15" s="275" t="str">
        <f>'123posto123'!G104</f>
        <v>-</v>
      </c>
      <c r="H15" s="275" t="s">
        <v>563</v>
      </c>
      <c r="I15" s="275">
        <f>'123posto123'!I104</f>
        <v>1</v>
      </c>
      <c r="J15" s="275" t="s">
        <v>60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</row>
    <row r="16" spans="1:60" ht="24.75" customHeight="1">
      <c r="A16" s="275">
        <v>12</v>
      </c>
      <c r="B16" s="429"/>
      <c r="C16" s="268">
        <v>5</v>
      </c>
      <c r="D16" s="268">
        <v>5</v>
      </c>
      <c r="E16" s="342">
        <v>8</v>
      </c>
      <c r="F16" s="342">
        <v>8</v>
      </c>
      <c r="G16" s="268">
        <v>3</v>
      </c>
      <c r="H16" s="268">
        <v>3</v>
      </c>
      <c r="I16" s="277">
        <f>SUM(I4:I15)</f>
        <v>16</v>
      </c>
      <c r="J16" s="274">
        <v>6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</row>
    <row r="17" spans="1:60" ht="4.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</row>
    <row r="18" spans="1:60" ht="4.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</row>
    <row r="19" spans="2:60" ht="4.5" customHeight="1">
      <c r="B19" s="118"/>
      <c r="C19" s="118"/>
      <c r="D19" s="118"/>
      <c r="E19" s="118"/>
      <c r="F19" s="118"/>
      <c r="G19" s="118"/>
      <c r="H19" s="118"/>
      <c r="I19" s="118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</row>
    <row r="20" spans="1:60" ht="12.75">
      <c r="A20" s="443" t="s">
        <v>750</v>
      </c>
      <c r="B20" s="118"/>
      <c r="C20" s="118"/>
      <c r="D20" s="118"/>
      <c r="E20" s="118"/>
      <c r="F20" s="118"/>
      <c r="G20" s="118"/>
      <c r="H20" s="118"/>
      <c r="I20" s="118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</row>
    <row r="21" spans="1:60" ht="12.75">
      <c r="A21" s="444" t="s">
        <v>751</v>
      </c>
      <c r="B21" s="118"/>
      <c r="C21" s="118"/>
      <c r="D21" s="118"/>
      <c r="E21" s="118"/>
      <c r="F21" s="118"/>
      <c r="G21" s="118"/>
      <c r="H21" s="118"/>
      <c r="I21" s="118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</row>
    <row r="22" spans="1:60" ht="12.75">
      <c r="A22" s="443" t="s">
        <v>746</v>
      </c>
      <c r="B22" s="118"/>
      <c r="C22" s="118"/>
      <c r="D22" s="118"/>
      <c r="E22" s="118"/>
      <c r="F22" s="118"/>
      <c r="G22" s="118"/>
      <c r="H22" s="118"/>
      <c r="I22" s="118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</row>
    <row r="23" spans="1:60" ht="12.75">
      <c r="A23" s="444" t="s">
        <v>747</v>
      </c>
      <c r="B23" s="118"/>
      <c r="C23" s="118"/>
      <c r="D23" s="118"/>
      <c r="E23" s="118"/>
      <c r="F23" s="118"/>
      <c r="G23" s="118"/>
      <c r="H23" s="118"/>
      <c r="I23" s="118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</row>
    <row r="24" spans="1:60" ht="12.75">
      <c r="A24" s="444" t="s">
        <v>752</v>
      </c>
      <c r="B24" s="118"/>
      <c r="C24" s="118"/>
      <c r="D24" s="118"/>
      <c r="E24" s="118"/>
      <c r="F24" s="118"/>
      <c r="G24" s="118"/>
      <c r="H24" s="118"/>
      <c r="I24" s="118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</row>
    <row r="25" spans="1:60" ht="12.75">
      <c r="A25" s="444" t="s">
        <v>753</v>
      </c>
      <c r="B25" s="118"/>
      <c r="C25" s="118"/>
      <c r="D25" s="118"/>
      <c r="E25" s="118"/>
      <c r="F25" s="118"/>
      <c r="G25" s="118"/>
      <c r="H25" s="118"/>
      <c r="I25" s="118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</row>
    <row r="26" spans="1:60" ht="12.75">
      <c r="A26" s="444" t="s">
        <v>748</v>
      </c>
      <c r="B26" s="118"/>
      <c r="C26" s="118"/>
      <c r="D26" s="118"/>
      <c r="E26" s="118"/>
      <c r="F26" s="118"/>
      <c r="G26" s="118"/>
      <c r="H26" s="118"/>
      <c r="I26" s="118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</row>
    <row r="27" spans="1:60" ht="12.75">
      <c r="A27" s="444" t="s">
        <v>749</v>
      </c>
      <c r="B27" s="118"/>
      <c r="C27" s="118"/>
      <c r="D27" s="118"/>
      <c r="E27" s="118"/>
      <c r="F27" s="118"/>
      <c r="G27" s="118"/>
      <c r="H27" s="118"/>
      <c r="I27" s="118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</row>
    <row r="28" spans="1:60" ht="12.75">
      <c r="A28" s="112"/>
      <c r="B28" s="118"/>
      <c r="C28" s="118"/>
      <c r="D28" s="118"/>
      <c r="E28" s="118"/>
      <c r="F28" s="118"/>
      <c r="G28" s="118"/>
      <c r="H28" s="118"/>
      <c r="I28" s="118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</row>
    <row r="29" spans="1:60" ht="12.75">
      <c r="A29" s="445"/>
      <c r="B29" s="118"/>
      <c r="C29" s="118"/>
      <c r="D29" s="118"/>
      <c r="E29" s="118"/>
      <c r="F29" s="118"/>
      <c r="G29" s="118"/>
      <c r="H29" s="118"/>
      <c r="I29" s="118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</row>
    <row r="30" spans="1:60" ht="12.75">
      <c r="A30" s="118"/>
      <c r="B30" s="118"/>
      <c r="C30" s="118"/>
      <c r="D30" s="118"/>
      <c r="E30" s="118"/>
      <c r="F30" s="118"/>
      <c r="G30" s="118"/>
      <c r="H30" s="118"/>
      <c r="I30" s="118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</row>
    <row r="31" spans="1:60" ht="12.75">
      <c r="A31" s="118"/>
      <c r="B31" s="118"/>
      <c r="C31" s="118"/>
      <c r="D31" s="118"/>
      <c r="E31" s="118"/>
      <c r="F31" s="118"/>
      <c r="G31" s="118"/>
      <c r="H31" s="118"/>
      <c r="I31" s="118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</row>
    <row r="32" spans="1:60" ht="12.75">
      <c r="A32" s="118"/>
      <c r="B32" s="118"/>
      <c r="C32" s="118"/>
      <c r="D32" s="118"/>
      <c r="E32" s="118"/>
      <c r="F32" s="118"/>
      <c r="G32" s="118"/>
      <c r="H32" s="118"/>
      <c r="I32" s="118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</row>
    <row r="33" spans="1:60" ht="12.75">
      <c r="A33" s="118"/>
      <c r="B33" s="118"/>
      <c r="C33" s="118"/>
      <c r="D33" s="118"/>
      <c r="E33" s="118"/>
      <c r="F33" s="118"/>
      <c r="G33" s="118"/>
      <c r="H33" s="118"/>
      <c r="I33" s="118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</row>
    <row r="34" spans="1:60" ht="12.75">
      <c r="A34" s="118"/>
      <c r="B34" s="118"/>
      <c r="C34" s="118"/>
      <c r="D34" s="118"/>
      <c r="E34" s="118"/>
      <c r="F34" s="118"/>
      <c r="G34" s="118"/>
      <c r="H34" s="118"/>
      <c r="I34" s="118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</row>
    <row r="35" spans="1:60" ht="12.75">
      <c r="A35" s="118"/>
      <c r="B35" s="118"/>
      <c r="C35" s="118"/>
      <c r="D35" s="118"/>
      <c r="E35" s="118"/>
      <c r="F35" s="118"/>
      <c r="G35" s="118"/>
      <c r="H35" s="118"/>
      <c r="I35" s="118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</row>
    <row r="36" spans="1:60" ht="12.75">
      <c r="A36" s="118"/>
      <c r="B36" s="118"/>
      <c r="C36" s="118"/>
      <c r="D36" s="118"/>
      <c r="E36" s="118"/>
      <c r="F36" s="118"/>
      <c r="G36" s="118"/>
      <c r="H36" s="118"/>
      <c r="I36" s="118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</row>
    <row r="37" spans="1:60" ht="12.75">
      <c r="A37" s="118"/>
      <c r="B37" s="118"/>
      <c r="C37" s="118"/>
      <c r="D37" s="118"/>
      <c r="E37" s="118"/>
      <c r="F37" s="118"/>
      <c r="G37" s="118"/>
      <c r="H37" s="118"/>
      <c r="I37" s="118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</row>
    <row r="38" spans="1:60" ht="12.75">
      <c r="A38" s="118"/>
      <c r="B38" s="118"/>
      <c r="C38" s="118"/>
      <c r="D38" s="118"/>
      <c r="E38" s="118"/>
      <c r="F38" s="118"/>
      <c r="G38" s="118"/>
      <c r="H38" s="118"/>
      <c r="I38" s="118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</row>
    <row r="39" spans="1:60" ht="12.75">
      <c r="A39" s="118"/>
      <c r="B39" s="118"/>
      <c r="C39" s="118"/>
      <c r="D39" s="118"/>
      <c r="E39" s="118"/>
      <c r="F39" s="118"/>
      <c r="G39" s="118"/>
      <c r="H39" s="118"/>
      <c r="I39" s="118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</row>
    <row r="40" spans="1:60" ht="12.75">
      <c r="A40" s="118"/>
      <c r="B40" s="118"/>
      <c r="C40" s="118"/>
      <c r="D40" s="118"/>
      <c r="E40" s="118"/>
      <c r="F40" s="118"/>
      <c r="G40" s="118"/>
      <c r="H40" s="118"/>
      <c r="I40" s="118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</row>
    <row r="41" spans="1:60" ht="12.75">
      <c r="A41" s="118"/>
      <c r="B41" s="118"/>
      <c r="C41" s="118"/>
      <c r="D41" s="118"/>
      <c r="E41" s="118"/>
      <c r="F41" s="118"/>
      <c r="G41" s="118"/>
      <c r="H41" s="118"/>
      <c r="I41" s="118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</row>
    <row r="42" spans="1:60" ht="12.75">
      <c r="A42" s="118"/>
      <c r="B42" s="118"/>
      <c r="C42" s="118"/>
      <c r="D42" s="118"/>
      <c r="E42" s="118"/>
      <c r="F42" s="118"/>
      <c r="G42" s="118"/>
      <c r="H42" s="118"/>
      <c r="I42" s="118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</row>
    <row r="43" spans="1:60" ht="12.75">
      <c r="A43" s="118"/>
      <c r="B43" s="118"/>
      <c r="C43" s="118"/>
      <c r="D43" s="118"/>
      <c r="E43" s="118"/>
      <c r="F43" s="118"/>
      <c r="G43" s="118"/>
      <c r="H43" s="118"/>
      <c r="I43" s="118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</row>
    <row r="44" spans="1:60" ht="12.75">
      <c r="A44" s="118"/>
      <c r="B44" s="118"/>
      <c r="C44" s="118"/>
      <c r="D44" s="118"/>
      <c r="E44" s="118"/>
      <c r="F44" s="118"/>
      <c r="G44" s="118"/>
      <c r="H44" s="118"/>
      <c r="I44" s="118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</row>
    <row r="45" spans="1:6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</row>
    <row r="46" spans="1:6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</row>
    <row r="47" spans="1:6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</row>
    <row r="48" spans="1:6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</row>
    <row r="49" spans="1:6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</row>
    <row r="50" spans="1:6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</row>
    <row r="51" spans="1:6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</row>
    <row r="52" spans="1:6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</row>
    <row r="53" spans="1:6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</row>
    <row r="54" spans="1:6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</row>
    <row r="55" spans="1:60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</row>
    <row r="56" spans="1:60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</row>
    <row r="57" spans="1:60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</row>
    <row r="58" spans="1:60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</row>
    <row r="59" spans="1:60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</row>
    <row r="60" spans="1:60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</row>
    <row r="61" spans="1:60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</row>
    <row r="62" spans="1:60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</row>
    <row r="63" spans="1:60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</row>
    <row r="64" spans="1:60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</row>
    <row r="65" spans="1:60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</row>
    <row r="66" spans="1:60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</row>
    <row r="67" spans="1:60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</row>
    <row r="68" spans="1:60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</row>
    <row r="69" spans="1:60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</row>
    <row r="70" spans="1:60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</row>
    <row r="71" spans="1:60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</row>
    <row r="72" spans="1:60" ht="12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</row>
    <row r="73" spans="1:60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</row>
    <row r="74" spans="1:60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</row>
    <row r="75" spans="1:60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</row>
    <row r="76" spans="1:60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</row>
    <row r="77" spans="1:60" ht="12.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</row>
    <row r="78" spans="1:60" ht="12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</row>
    <row r="79" spans="1:60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</row>
    <row r="80" spans="1:60" ht="12.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</row>
    <row r="81" spans="1:60" ht="12.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</row>
    <row r="82" spans="1:60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</row>
    <row r="83" spans="1:60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</row>
    <row r="84" spans="1:60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</row>
    <row r="85" spans="1:60" ht="12.7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</row>
    <row r="86" spans="1:60" ht="12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</row>
    <row r="87" spans="1:60" ht="12.7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</row>
    <row r="88" spans="1:60" ht="12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</row>
    <row r="89" spans="1:60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</row>
    <row r="90" spans="1:60" ht="12.7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</row>
    <row r="91" spans="1:60" ht="12.7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</row>
    <row r="92" spans="1:60" ht="12.7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</row>
    <row r="93" spans="1:60" ht="12.7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</row>
    <row r="94" spans="1:60" ht="12.7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</row>
    <row r="95" spans="1:60" ht="12.7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</row>
    <row r="96" spans="1:60" ht="12.7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</row>
    <row r="97" spans="1:60" ht="12.7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</row>
    <row r="98" spans="1:60" ht="12.7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</row>
    <row r="99" spans="1:60" ht="12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</row>
    <row r="100" spans="1:60" ht="12.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</row>
    <row r="101" spans="1:60" ht="12.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</row>
    <row r="102" spans="1:60" ht="12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</row>
    <row r="103" spans="1:60" ht="12.7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</row>
    <row r="104" spans="1:60" ht="12.7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</row>
    <row r="105" spans="1:60" ht="12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</row>
    <row r="106" spans="1:60" ht="12.7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</row>
    <row r="107" spans="1:60" ht="12.7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</row>
    <row r="108" spans="1:60" ht="12.7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</row>
    <row r="109" spans="1:60" ht="12.7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</row>
    <row r="110" spans="1:60" ht="12.7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</row>
    <row r="111" spans="1:60" ht="12.7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</row>
    <row r="112" spans="1:60" ht="12.7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</row>
    <row r="113" spans="1:60" ht="12.7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</row>
    <row r="114" spans="1:60" ht="12.7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</row>
    <row r="115" spans="1:60" ht="12.7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</row>
    <row r="116" spans="1:60" ht="12.7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</row>
    <row r="117" spans="1:60" ht="12.7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</row>
    <row r="118" spans="1:60" ht="12.7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</row>
    <row r="119" spans="1:60" ht="12.7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</row>
    <row r="120" spans="1:60" ht="12.7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</row>
    <row r="121" spans="1:60" ht="12.7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</row>
    <row r="122" spans="1:60" ht="12.7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</row>
    <row r="123" spans="1:60" ht="12.7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</row>
    <row r="124" spans="1:60" ht="12.7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</row>
    <row r="125" spans="1:60" ht="12.7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</row>
    <row r="126" spans="1:60" ht="12.7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</row>
    <row r="127" spans="1:60" ht="12.7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</row>
    <row r="128" spans="1:60" ht="12.7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</row>
    <row r="129" spans="1:60" ht="12.7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</row>
    <row r="130" spans="1:60" ht="12.7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</row>
    <row r="131" spans="1:60" ht="12.7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</row>
    <row r="132" spans="1:60" ht="12.7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</row>
    <row r="133" spans="1:60" ht="12.7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</row>
    <row r="134" spans="1:60" ht="12.7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</row>
    <row r="135" spans="1:60" ht="12.7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</row>
    <row r="136" spans="1:60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</row>
    <row r="137" spans="1:60" ht="12.7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</row>
    <row r="138" spans="1:60" ht="12.7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</row>
    <row r="139" spans="1:60" ht="12.7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</row>
    <row r="140" spans="1:60" ht="12.7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</row>
    <row r="141" spans="1:60" ht="12.7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</row>
    <row r="142" spans="1:60" ht="12.7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</row>
    <row r="143" spans="1:60" ht="12.7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</row>
    <row r="144" spans="1:60" ht="12.7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</row>
    <row r="145" spans="1:14" ht="12.7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</row>
    <row r="146" spans="1:14" ht="12.7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</row>
    <row r="147" spans="1:14" ht="12.7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</row>
    <row r="148" spans="1:14" ht="12.7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</row>
    <row r="149" spans="1:14" ht="12.7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</row>
    <row r="150" spans="1:14" ht="12.7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</row>
    <row r="151" spans="1:14" ht="12.7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</row>
    <row r="152" spans="1:14" ht="12.7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</row>
    <row r="153" spans="1:14" ht="12.7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</row>
    <row r="154" spans="1:14" ht="12.7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</row>
  </sheetData>
  <sheetProtection password="CE60" sheet="1" objects="1" scenarios="1"/>
  <mergeCells count="4">
    <mergeCell ref="B4:B16"/>
    <mergeCell ref="A1:H2"/>
    <mergeCell ref="J1:J3"/>
    <mergeCell ref="I2:I3"/>
  </mergeCells>
  <printOptions/>
  <pageMargins left="0.75" right="0.75" top="1" bottom="1" header="0.5" footer="0.5"/>
  <pageSetup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Peppe</cp:lastModifiedBy>
  <cp:lastPrinted>2018-12-06T07:58:37Z</cp:lastPrinted>
  <dcterms:created xsi:type="dcterms:W3CDTF">2008-04-10T14:48:05Z</dcterms:created>
  <dcterms:modified xsi:type="dcterms:W3CDTF">2018-12-06T07:59:39Z</dcterms:modified>
  <cp:category/>
  <cp:version/>
  <cp:contentType/>
  <cp:contentStatus/>
</cp:coreProperties>
</file>