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123p" sheetId="1" r:id="rId1"/>
    <sheet name="naz" sheetId="2" r:id="rId2"/>
    <sheet name="grad" sheetId="3" r:id="rId3"/>
  </sheets>
  <definedNames>
    <definedName name="_xlnm.Print_Area" localSheetId="0">'123p'!$A$1:$D$108</definedName>
    <definedName name="_xlnm.Print_Area" localSheetId="2">'grad'!$A$1:$W$178</definedName>
    <definedName name="_xlnm.Print_Area" localSheetId="1">'naz'!$A$1:$H$51</definedName>
  </definedNames>
  <calcPr fullCalcOnLoad="1"/>
</workbook>
</file>

<file path=xl/sharedStrings.xml><?xml version="1.0" encoding="utf-8"?>
<sst xmlns="http://schemas.openxmlformats.org/spreadsheetml/2006/main" count="719" uniqueCount="242">
  <si>
    <t>GANNA Luigi (Ita)</t>
  </si>
  <si>
    <t>GALETTI Carlo (Ita)</t>
  </si>
  <si>
    <t>ROSSIGNOLI Giovanni (Ita)</t>
  </si>
  <si>
    <t>PAVESI Eberardo (Ita)</t>
  </si>
  <si>
    <t>GERBI Giovanni (Ita)</t>
  </si>
  <si>
    <t>PEUGEOT (Int)</t>
  </si>
  <si>
    <t>GERBI (Int)</t>
  </si>
  <si>
    <t>ORIANI Carlo (Ita)</t>
  </si>
  <si>
    <t>AZZINI Giuseppe (Ita)</t>
  </si>
  <si>
    <t>CALZOLARI Alfonso (Ita)</t>
  </si>
  <si>
    <t>ALBINI Pierino (Ita)</t>
  </si>
  <si>
    <t>LUCOTTI Luigi (Ita)</t>
  </si>
  <si>
    <t>GIRARDENGO Costante (Ita)</t>
  </si>
  <si>
    <t>BELLONI Gaetano (Ita)</t>
  </si>
  <si>
    <t>BUYSSE Marcel (Bel)</t>
  </si>
  <si>
    <t>GREMO Angelo (Ita)</t>
  </si>
  <si>
    <t>ALAVOINE Jean (Fra)</t>
  </si>
  <si>
    <t>BRUNERO Giovanni (Ita)</t>
  </si>
  <si>
    <t>AIMO Bartolomeo (Ita)</t>
  </si>
  <si>
    <t>ENRICI Giuseppe (Ita)</t>
  </si>
  <si>
    <t>GAY Federico (Ita)</t>
  </si>
  <si>
    <t>GABRIELLI Angioli (Ita)</t>
  </si>
  <si>
    <t>BINDA Alfredo (Ita)</t>
  </si>
  <si>
    <t>BRESCIANI Arturo (Ita)</t>
  </si>
  <si>
    <t>NEGRINI Antonio (Ita)</t>
  </si>
  <si>
    <t>PANECRA Giuseppe (Ita)</t>
  </si>
  <si>
    <t>PIEMONTESI Domenico (Ita)</t>
  </si>
  <si>
    <t>FRASCARELLI Leonida (Ita)</t>
  </si>
  <si>
    <t>MARCHISIO Luigi (Ita)</t>
  </si>
  <si>
    <t>GIACOBBE Luigi (Ita)</t>
  </si>
  <si>
    <t>GRANDI Allegro (Ita)</t>
  </si>
  <si>
    <t>CAMUSSO Francesco (Ita)</t>
  </si>
  <si>
    <t>PESENTI Antonio (Ita)</t>
  </si>
  <si>
    <t>DEMUYSERE Jef (Bel)</t>
  </si>
  <si>
    <t>BERTONI Remo (Ita)</t>
  </si>
  <si>
    <t>GUERRA Learco (Ita)</t>
  </si>
  <si>
    <t>CAZZULANI Giovanni (Ita)</t>
  </si>
  <si>
    <t>BERGAMASCHI Vasco (Ita)</t>
  </si>
  <si>
    <t>MARTANO Giuseppe (Ita)</t>
  </si>
  <si>
    <t>OLMO Giuseppe (Ita)</t>
  </si>
  <si>
    <t>BARTALI Gino (Ita)</t>
  </si>
  <si>
    <t>CANAVESI Severino (Ita)</t>
  </si>
  <si>
    <t>VALETTI Giovanni (Ita)</t>
  </si>
  <si>
    <t>MOLLO Enrico (Ita)</t>
  </si>
  <si>
    <t>CECCHI Ezio (Ita)</t>
  </si>
  <si>
    <t>VICINI Mario (Ita)</t>
  </si>
  <si>
    <t>COPPI Fausto (Ita)</t>
  </si>
  <si>
    <t>COTTUR Giordano (Ita)</t>
  </si>
  <si>
    <t>ORTELLI Vito (Ita)</t>
  </si>
  <si>
    <t>BRESCI Giuliano (Ita)</t>
  </si>
  <si>
    <t>MAGNI Fiorenzo (Ita)</t>
  </si>
  <si>
    <t>KOBLET Hugo (Sui)</t>
  </si>
  <si>
    <t>MARTINI Alfredo (Ita)</t>
  </si>
  <si>
    <t>VAN STEENBERGEN Rik (Bel)</t>
  </si>
  <si>
    <t>KUBLER Ferdi (Sui)</t>
  </si>
  <si>
    <t>FORNARA Pasquale (Ita)</t>
  </si>
  <si>
    <t>CLERICI Carlo (Sui)</t>
  </si>
  <si>
    <t>ASSIRELLI Nino (Ita)</t>
  </si>
  <si>
    <t>NENCINI Gastone (Ita)</t>
  </si>
  <si>
    <t>GAUL Charly (Lux)</t>
  </si>
  <si>
    <t>COLETTO Agostino (Ita)</t>
  </si>
  <si>
    <t>BOBET Louison (Fra)</t>
  </si>
  <si>
    <t>BALDINI Ercole (Ita)</t>
  </si>
  <si>
    <t>BRANKART Jean (Bel)</t>
  </si>
  <si>
    <t>ANQUETIL Jacques (Fra)</t>
  </si>
  <si>
    <t>RONCHINI Diego (Ita)</t>
  </si>
  <si>
    <t>PAMBIANCO Arnaldo (Ita)</t>
  </si>
  <si>
    <t>SUAREZ Antonio (Spa)</t>
  </si>
  <si>
    <t>BALMAMION Franco (Ita)</t>
  </si>
  <si>
    <t>MASSIGNAN Imerio (Ita)</t>
  </si>
  <si>
    <t>DEFILIPPIS Nino (Ita)</t>
  </si>
  <si>
    <t>ADORNI Vittorio (Ita)</t>
  </si>
  <si>
    <t>ZANCANARO Giorgio (Ita)</t>
  </si>
  <si>
    <t>ZILIOLI Italo (Ita)</t>
  </si>
  <si>
    <t>DE ROSSO Guido (Ita)</t>
  </si>
  <si>
    <t>GIMONDI Felice (Ita)</t>
  </si>
  <si>
    <t>MOTTA Gianni (Ita)</t>
  </si>
  <si>
    <t>MERCKX Eddy (Bel)</t>
  </si>
  <si>
    <t>MICHELOTTO Claudio (Ita)</t>
  </si>
  <si>
    <t>VAN DEN BOSSCHE Martin (Bel)</t>
  </si>
  <si>
    <t>PETTERSSON Gosta (Sue)</t>
  </si>
  <si>
    <t>VAN SPRINGEL Herman (Bel)</t>
  </si>
  <si>
    <t>COLOMBO Ugo (Ita)</t>
  </si>
  <si>
    <t>FUENTE José-Manuel (Spa)</t>
  </si>
  <si>
    <t>GALDOS Francisco (Spa)</t>
  </si>
  <si>
    <t>BATTAGLIN Giovanni (Ita)</t>
  </si>
  <si>
    <t>BARONCHELLI Gianbattista (Ita)</t>
  </si>
  <si>
    <t>BERTOGLIO Fausto (Ita)</t>
  </si>
  <si>
    <t>DE MUYNCKJohan (Bel)</t>
  </si>
  <si>
    <t>POLLENTIER Michel (Bel)</t>
  </si>
  <si>
    <t>MOSER Francesco (Ita)</t>
  </si>
  <si>
    <t>DE MUYNCK Johan (Bel)</t>
  </si>
  <si>
    <t>SARONNI Giuseppe (Ita)</t>
  </si>
  <si>
    <t>JOHANSSON Bert (Sue)</t>
  </si>
  <si>
    <t>HINAULT Bernard (Fra)</t>
  </si>
  <si>
    <t>PANIZZA Wladimiro (Ita)</t>
  </si>
  <si>
    <t>PRIM Tommy (Sue)</t>
  </si>
  <si>
    <t>CONTINI Silvano (Ita)</t>
  </si>
  <si>
    <t>VISENTINI Roberto (Ita)</t>
  </si>
  <si>
    <t>FERNANDEZ Alberto (Spa)</t>
  </si>
  <si>
    <t>FIGNON Laurent (Fra)</t>
  </si>
  <si>
    <t>ARGENTIN Moreno (Ita)</t>
  </si>
  <si>
    <t>LEMOND Greg (Usa)</t>
  </si>
  <si>
    <t>ROCHE Stephen (Irl)</t>
  </si>
  <si>
    <t>MILLAR Robert (Gbr)</t>
  </si>
  <si>
    <t>BREUKINK Erik (Ola)</t>
  </si>
  <si>
    <t>HAMPSTEN Andrew (Usa)</t>
  </si>
  <si>
    <t>ZIMMERMANN Urs (Sui)</t>
  </si>
  <si>
    <t>GIUPPONI Flavio (Ita)</t>
  </si>
  <si>
    <t>BUGNO Gianni (Ita)</t>
  </si>
  <si>
    <t>MOTTET Charly (Fra)</t>
  </si>
  <si>
    <t>GIOVANNETTI Marco (Ita)</t>
  </si>
  <si>
    <t>CHIOCCIOLI Franco (Ita)</t>
  </si>
  <si>
    <t>CHIAPPUCCI Claudio (Ita)</t>
  </si>
  <si>
    <t>LELLI Massimiliano (Ita)</t>
  </si>
  <si>
    <t>INDURAIN Miguel (Spa)</t>
  </si>
  <si>
    <t>UGRUMOV Piotr (Rus)</t>
  </si>
  <si>
    <t>BERZIN Evgueni (Rus)</t>
  </si>
  <si>
    <t>PANTANI Marco (Ita)</t>
  </si>
  <si>
    <t>ROMINGER Tony (Sui)</t>
  </si>
  <si>
    <t>TONKOV Pavel (Rus)</t>
  </si>
  <si>
    <t>ZAINA Enrico (Ita)</t>
  </si>
  <si>
    <t>OLANO Abraham (Spa)</t>
  </si>
  <si>
    <t>GOTTI Ivan (Ita)</t>
  </si>
  <si>
    <t>GUERINI Giuseppe (Ita)</t>
  </si>
  <si>
    <t>SAVOLDELLI Paolo (Ita)</t>
  </si>
  <si>
    <t>SIMONI Gilberto (Ita)</t>
  </si>
  <si>
    <t>GARZELLI Stefano (Ita)</t>
  </si>
  <si>
    <t>CASAGRANDE Francesco (Ita)</t>
  </si>
  <si>
    <t>OSA Unai (Spa)</t>
  </si>
  <si>
    <t>HAMYLTON Tyler (Usa)</t>
  </si>
  <si>
    <t>CAUCCHIOLI Pietro (Ita)</t>
  </si>
  <si>
    <t>POPOVYCH Yaroslaw (Ucr)</t>
  </si>
  <si>
    <t>CUNEGO Damiano (Ita)</t>
  </si>
  <si>
    <t>GONCHAR Sergey (Ucr)</t>
  </si>
  <si>
    <t>RUJANO José (Ven)</t>
  </si>
  <si>
    <t>BASSO Ivan (Ita)</t>
  </si>
  <si>
    <t>GUTIERREZ Josè Enrique (Spa)</t>
  </si>
  <si>
    <t>DI LUCA Danilo (Ita)</t>
  </si>
  <si>
    <t>SCHLECK Andy (Lux)</t>
  </si>
  <si>
    <t>MAZZOLENI Eddy (Ita)</t>
  </si>
  <si>
    <t>CONTADOR Alberto (Spa)</t>
  </si>
  <si>
    <t>RICCO' Riccardo (Ita)</t>
  </si>
  <si>
    <t>BRUSEGHIN Marzio(Ita)</t>
  </si>
  <si>
    <t>MENCHOV Denis (Rus)</t>
  </si>
  <si>
    <t>SASTRE Carlos (Spa)</t>
  </si>
  <si>
    <t>ARROYO David (Spa)</t>
  </si>
  <si>
    <t>NIBALI Vincenzo (Ita)</t>
  </si>
  <si>
    <t>SCARPONI Michele (Ita)</t>
  </si>
  <si>
    <t>GADRET John (Fra)</t>
  </si>
  <si>
    <t>HESJEDAL Ryder (Can)</t>
  </si>
  <si>
    <t>RODRIGUEZ Joaquim (Spa)</t>
  </si>
  <si>
    <t>DE GENDT Thomas (Ola)</t>
  </si>
  <si>
    <t>URAN Rigoberto (Col)</t>
  </si>
  <si>
    <t>EVANS Cadel (Aus)</t>
  </si>
  <si>
    <t>anno</t>
  </si>
  <si>
    <t>Primo</t>
  </si>
  <si>
    <t>secondo</t>
  </si>
  <si>
    <t>terzo</t>
  </si>
  <si>
    <t>Albo giro d'Italia</t>
  </si>
  <si>
    <t>Chaves Esteban (Col)</t>
  </si>
  <si>
    <t>-</t>
  </si>
  <si>
    <t>Quintana Nairo (Col)</t>
  </si>
  <si>
    <t>Aru Fabio</t>
  </si>
  <si>
    <t>Aru Fabio (ITA)</t>
  </si>
  <si>
    <t>Landa Mikel (SPA)</t>
  </si>
  <si>
    <t>Valverde  Alejandro (SPA)</t>
  </si>
  <si>
    <t>ATALA a squadre (Ita)</t>
  </si>
  <si>
    <t>Italia</t>
  </si>
  <si>
    <t>Francia</t>
  </si>
  <si>
    <t>Lussemburgo</t>
  </si>
  <si>
    <t>Canada</t>
  </si>
  <si>
    <t>Belgio</t>
  </si>
  <si>
    <t>(Sui)</t>
  </si>
  <si>
    <t>Svizzera</t>
  </si>
  <si>
    <t>(Bel)</t>
  </si>
  <si>
    <t>(Ita)</t>
  </si>
  <si>
    <t>(Lux)</t>
  </si>
  <si>
    <t>(Fra)</t>
  </si>
  <si>
    <t>(Irl)</t>
  </si>
  <si>
    <t>(Usa)</t>
  </si>
  <si>
    <t>(Spa)</t>
  </si>
  <si>
    <t>(Rus)</t>
  </si>
  <si>
    <t>(Can)</t>
  </si>
  <si>
    <t>(Col)</t>
  </si>
  <si>
    <t>Irlanda</t>
  </si>
  <si>
    <t>Usa</t>
  </si>
  <si>
    <t>Svezia</t>
  </si>
  <si>
    <t>Colombia</t>
  </si>
  <si>
    <t>Spagna</t>
  </si>
  <si>
    <t>(Sue)</t>
  </si>
  <si>
    <t>Russia</t>
  </si>
  <si>
    <t>1 posto</t>
  </si>
  <si>
    <t>2 posto</t>
  </si>
  <si>
    <t>3 posto</t>
  </si>
  <si>
    <t>totale</t>
  </si>
  <si>
    <t>Nazione</t>
  </si>
  <si>
    <t>(Gbr)</t>
  </si>
  <si>
    <t>(Ola)</t>
  </si>
  <si>
    <t>(Ucr)</t>
  </si>
  <si>
    <t>Gran Bretagna</t>
  </si>
  <si>
    <t>Olanda</t>
  </si>
  <si>
    <t>Ucraina</t>
  </si>
  <si>
    <t>GERBI a squadre (Ita)</t>
  </si>
  <si>
    <t>(Ven)</t>
  </si>
  <si>
    <t>(Aus)</t>
  </si>
  <si>
    <t>Venezuela</t>
  </si>
  <si>
    <t>Australia</t>
  </si>
  <si>
    <t>filtra la nazione</t>
  </si>
  <si>
    <t>Filtra l'anno</t>
  </si>
  <si>
    <t>Corridore</t>
  </si>
  <si>
    <t>totale primo posto</t>
  </si>
  <si>
    <t>totale secondo posto</t>
  </si>
  <si>
    <t>Filtra il nominativo</t>
  </si>
  <si>
    <t>riepilogo</t>
  </si>
  <si>
    <t>totale 3 posto</t>
  </si>
  <si>
    <t>Tom Dumoulin (Ola)</t>
  </si>
  <si>
    <t>Froome Chris (Inghilterra)</t>
  </si>
  <si>
    <t>Lopez Moreno (SPA)</t>
  </si>
  <si>
    <t>(OLA)</t>
  </si>
  <si>
    <t>(GBR)</t>
  </si>
  <si>
    <t>Inghilterra</t>
  </si>
  <si>
    <t>Carapaz Richard (Ecuador)</t>
  </si>
  <si>
    <t>Ucuador</t>
  </si>
  <si>
    <t>Slovenia</t>
  </si>
  <si>
    <t>Ecuador</t>
  </si>
  <si>
    <t>Froome Chris (Ingh)</t>
  </si>
  <si>
    <t>Roglic Primoz (Slovenia)</t>
  </si>
  <si>
    <t>Lopez Moreno (Spagna)</t>
  </si>
  <si>
    <t>Tao Hart (Inghilterra)</t>
  </si>
  <si>
    <t>Jai Hindley (Australia)</t>
  </si>
  <si>
    <t>Wilco Kelderman (Olanda)</t>
  </si>
  <si>
    <t>Egal Bernal (Colombia)</t>
  </si>
  <si>
    <t>Damiano Caruso (Italia)</t>
  </si>
  <si>
    <t>Simon Yates (Gran Bretagna)</t>
  </si>
  <si>
    <t>Richard Carapaz (Ecuador)</t>
  </si>
  <si>
    <t>Mikel Landa Meana (Spagna)</t>
  </si>
  <si>
    <t>Egan Bernal</t>
  </si>
  <si>
    <t>Damiano Caruso</t>
  </si>
  <si>
    <t>Simon Yates</t>
  </si>
  <si>
    <t>315 diviso 3 uguale</t>
  </si>
  <si>
    <t>totale al 2022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</si>
</sst>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Verdana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color indexed="12"/>
      <name val="Arial"/>
      <family val="2"/>
    </font>
    <font>
      <sz val="10"/>
      <color indexed="63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1" xfId="15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9" fillId="2" borderId="2" xfId="0" applyFont="1" applyFill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/>
      <protection hidden="1"/>
    </xf>
    <xf numFmtId="0" fontId="5" fillId="2" borderId="3" xfId="0" applyFont="1" applyFill="1" applyBorder="1" applyAlignment="1" applyProtection="1">
      <alignment/>
      <protection hidden="1"/>
    </xf>
    <xf numFmtId="0" fontId="5" fillId="2" borderId="13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0" fillId="2" borderId="16" xfId="0" applyFont="1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/>
      <protection hidden="1"/>
    </xf>
    <xf numFmtId="0" fontId="6" fillId="2" borderId="0" xfId="0" applyFont="1" applyFill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/>
      <protection hidden="1"/>
    </xf>
    <xf numFmtId="0" fontId="5" fillId="2" borderId="2" xfId="0" applyFont="1" applyFill="1" applyBorder="1" applyAlignment="1" applyProtection="1">
      <alignment/>
      <protection hidden="1"/>
    </xf>
    <xf numFmtId="0" fontId="4" fillId="2" borderId="13" xfId="0" applyFont="1" applyFill="1" applyBorder="1" applyAlignment="1" applyProtection="1">
      <alignment horizontal="center" vertical="center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3" fontId="7" fillId="2" borderId="1" xfId="0" applyNumberFormat="1" applyFont="1" applyFill="1" applyBorder="1" applyAlignment="1" applyProtection="1">
      <alignment horizontal="center" vertical="center"/>
      <protection hidden="1"/>
    </xf>
    <xf numFmtId="3" fontId="0" fillId="0" borderId="1" xfId="0" applyNumberFormat="1" applyBorder="1" applyAlignment="1" applyProtection="1">
      <alignment horizontal="center" vertical="center"/>
      <protection hidden="1"/>
    </xf>
    <xf numFmtId="0" fontId="0" fillId="2" borderId="18" xfId="0" applyFill="1" applyBorder="1" applyAlignment="1" applyProtection="1">
      <alignment horizontal="center" vertical="center"/>
      <protection hidden="1"/>
    </xf>
    <xf numFmtId="0" fontId="0" fillId="2" borderId="18" xfId="0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0" fillId="2" borderId="19" xfId="0" applyFont="1" applyFill="1" applyBorder="1" applyAlignment="1" applyProtection="1">
      <alignment horizontal="center" vertical="center"/>
      <protection hidden="1"/>
    </xf>
    <xf numFmtId="0" fontId="0" fillId="2" borderId="16" xfId="0" applyFont="1" applyFill="1" applyBorder="1" applyAlignment="1" applyProtection="1">
      <alignment horizontal="center" vertical="center"/>
      <protection hidden="1"/>
    </xf>
    <xf numFmtId="0" fontId="9" fillId="2" borderId="20" xfId="0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7" fillId="2" borderId="18" xfId="0" applyFont="1" applyFill="1" applyBorder="1" applyAlignment="1" applyProtection="1">
      <alignment horizontal="center" vertical="center"/>
      <protection hidden="1"/>
    </xf>
    <xf numFmtId="0" fontId="7" fillId="2" borderId="19" xfId="0" applyFont="1" applyFill="1" applyBorder="1" applyAlignment="1" applyProtection="1">
      <alignment horizontal="center" vertical="center"/>
      <protection hidden="1"/>
    </xf>
    <xf numFmtId="0" fontId="7" fillId="2" borderId="16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3" fontId="5" fillId="2" borderId="0" xfId="0" applyNumberFormat="1" applyFont="1" applyFill="1" applyAlignment="1" applyProtection="1">
      <alignment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1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00390625" style="1" customWidth="1"/>
    <col min="2" max="2" width="28.00390625" style="1" bestFit="1" customWidth="1"/>
    <col min="3" max="3" width="31.7109375" style="1" bestFit="1" customWidth="1"/>
    <col min="4" max="4" width="31.57421875" style="1" customWidth="1"/>
    <col min="5" max="22" width="9.140625" style="1" customWidth="1"/>
    <col min="23" max="23" width="20.00390625" style="1" customWidth="1"/>
    <col min="24" max="26" width="9.140625" style="1" customWidth="1"/>
    <col min="27" max="27" width="39.8515625" style="1" customWidth="1"/>
    <col min="28" max="28" width="13.57421875" style="1" customWidth="1"/>
    <col min="29" max="29" width="14.8515625" style="1" customWidth="1"/>
    <col min="30" max="16384" width="9.140625" style="1" customWidth="1"/>
  </cols>
  <sheetData>
    <row r="1" spans="1:4" ht="12">
      <c r="A1" s="3" t="s">
        <v>209</v>
      </c>
      <c r="B1" s="3" t="s">
        <v>192</v>
      </c>
      <c r="C1" s="3" t="s">
        <v>193</v>
      </c>
      <c r="D1" s="3" t="s">
        <v>194</v>
      </c>
    </row>
    <row r="2" spans="1:4" ht="12">
      <c r="A2" s="2">
        <v>2022</v>
      </c>
      <c r="B2" s="4" t="str">
        <f>VLOOKUP($A2,$A$6:$D$111,COLUMN(),0)</f>
        <v>Jai Hindley (Australia)</v>
      </c>
      <c r="C2" s="4" t="str">
        <f>VLOOKUP($A2,$A$6:$D$111,COLUMN(),0)</f>
        <v>Richard Carapaz (Ecuador)</v>
      </c>
      <c r="D2" s="4" t="str">
        <f>VLOOKUP($A2,$A$6:$D$111,COLUMN(),0)</f>
        <v>Mikel Landa Meana (Spagna)</v>
      </c>
    </row>
    <row r="3" spans="5:6" ht="12">
      <c r="E3" s="5"/>
      <c r="F3" s="5"/>
    </row>
    <row r="4" spans="1:6" ht="12">
      <c r="A4" s="71" t="s">
        <v>159</v>
      </c>
      <c r="B4" s="71"/>
      <c r="C4" s="71"/>
      <c r="D4" s="71"/>
      <c r="E4" s="5"/>
      <c r="F4" s="5"/>
    </row>
    <row r="5" spans="1:6" ht="12">
      <c r="A5" s="3" t="s">
        <v>155</v>
      </c>
      <c r="B5" s="3" t="s">
        <v>156</v>
      </c>
      <c r="C5" s="3" t="s">
        <v>157</v>
      </c>
      <c r="D5" s="3" t="s">
        <v>158</v>
      </c>
      <c r="E5" s="5"/>
      <c r="F5" s="5"/>
    </row>
    <row r="6" spans="1:6" ht="12">
      <c r="A6" s="4">
        <v>1909</v>
      </c>
      <c r="B6" s="4" t="s">
        <v>0</v>
      </c>
      <c r="C6" s="4" t="s">
        <v>1</v>
      </c>
      <c r="D6" s="4" t="s">
        <v>2</v>
      </c>
      <c r="E6" s="5"/>
      <c r="F6" s="5"/>
    </row>
    <row r="7" spans="1:6" ht="12">
      <c r="A7" s="4">
        <v>1910</v>
      </c>
      <c r="B7" s="4" t="s">
        <v>1</v>
      </c>
      <c r="C7" s="4" t="s">
        <v>3</v>
      </c>
      <c r="D7" s="4" t="s">
        <v>0</v>
      </c>
      <c r="E7" s="5"/>
      <c r="F7" s="5"/>
    </row>
    <row r="8" spans="1:6" ht="12">
      <c r="A8" s="4">
        <v>1911</v>
      </c>
      <c r="B8" s="4" t="s">
        <v>1</v>
      </c>
      <c r="C8" s="4" t="s">
        <v>2</v>
      </c>
      <c r="D8" s="4" t="s">
        <v>4</v>
      </c>
      <c r="E8" s="5"/>
      <c r="F8" s="5"/>
    </row>
    <row r="9" spans="1:6" ht="12">
      <c r="A9" s="4">
        <v>1912</v>
      </c>
      <c r="B9" s="4" t="s">
        <v>167</v>
      </c>
      <c r="C9" s="4" t="s">
        <v>5</v>
      </c>
      <c r="D9" s="4" t="s">
        <v>6</v>
      </c>
      <c r="E9" s="5"/>
      <c r="F9" s="5"/>
    </row>
    <row r="10" spans="1:6" ht="12">
      <c r="A10" s="4">
        <v>1913</v>
      </c>
      <c r="B10" s="4" t="s">
        <v>7</v>
      </c>
      <c r="C10" s="4" t="s">
        <v>3</v>
      </c>
      <c r="D10" s="4" t="s">
        <v>8</v>
      </c>
      <c r="E10" s="5"/>
      <c r="F10" s="5"/>
    </row>
    <row r="11" spans="1:6" ht="12">
      <c r="A11" s="4">
        <v>1914</v>
      </c>
      <c r="B11" s="4" t="s">
        <v>9</v>
      </c>
      <c r="C11" s="4" t="s">
        <v>10</v>
      </c>
      <c r="D11" s="4" t="s">
        <v>11</v>
      </c>
      <c r="E11" s="5"/>
      <c r="F11" s="5"/>
    </row>
    <row r="12" spans="1:6" ht="12">
      <c r="A12" s="4">
        <v>1919</v>
      </c>
      <c r="B12" s="4" t="s">
        <v>12</v>
      </c>
      <c r="C12" s="4" t="s">
        <v>13</v>
      </c>
      <c r="D12" s="4" t="s">
        <v>14</v>
      </c>
      <c r="E12" s="5"/>
      <c r="F12" s="5"/>
    </row>
    <row r="13" spans="1:6" ht="12">
      <c r="A13" s="4">
        <v>1920</v>
      </c>
      <c r="B13" s="4" t="s">
        <v>13</v>
      </c>
      <c r="C13" s="4" t="s">
        <v>15</v>
      </c>
      <c r="D13" s="4" t="s">
        <v>16</v>
      </c>
      <c r="E13" s="5"/>
      <c r="F13" s="5"/>
    </row>
    <row r="14" spans="1:6" ht="12">
      <c r="A14" s="4">
        <v>1921</v>
      </c>
      <c r="B14" s="4" t="s">
        <v>17</v>
      </c>
      <c r="C14" s="4" t="s">
        <v>13</v>
      </c>
      <c r="D14" s="4" t="s">
        <v>18</v>
      </c>
      <c r="E14" s="5"/>
      <c r="F14" s="5"/>
    </row>
    <row r="15" spans="1:6" ht="12">
      <c r="A15" s="4">
        <v>1922</v>
      </c>
      <c r="B15" s="4" t="s">
        <v>17</v>
      </c>
      <c r="C15" s="4" t="s">
        <v>18</v>
      </c>
      <c r="D15" s="4" t="s">
        <v>19</v>
      </c>
      <c r="E15" s="5"/>
      <c r="F15" s="5"/>
    </row>
    <row r="16" spans="1:6" ht="12">
      <c r="A16" s="4">
        <v>1923</v>
      </c>
      <c r="B16" s="4" t="s">
        <v>12</v>
      </c>
      <c r="C16" s="4" t="s">
        <v>17</v>
      </c>
      <c r="D16" s="4" t="s">
        <v>18</v>
      </c>
      <c r="E16" s="5"/>
      <c r="F16" s="5"/>
    </row>
    <row r="17" spans="1:6" ht="12">
      <c r="A17" s="4">
        <v>1924</v>
      </c>
      <c r="B17" s="4" t="s">
        <v>19</v>
      </c>
      <c r="C17" s="4" t="s">
        <v>20</v>
      </c>
      <c r="D17" s="4" t="s">
        <v>21</v>
      </c>
      <c r="E17" s="5"/>
      <c r="F17" s="5"/>
    </row>
    <row r="18" spans="1:6" ht="12">
      <c r="A18" s="4">
        <v>1925</v>
      </c>
      <c r="B18" s="4" t="s">
        <v>22</v>
      </c>
      <c r="C18" s="4" t="s">
        <v>12</v>
      </c>
      <c r="D18" s="4" t="s">
        <v>17</v>
      </c>
      <c r="E18" s="5"/>
      <c r="F18" s="5"/>
    </row>
    <row r="19" spans="1:6" ht="12">
      <c r="A19" s="4">
        <v>1926</v>
      </c>
      <c r="B19" s="4" t="s">
        <v>17</v>
      </c>
      <c r="C19" s="4" t="s">
        <v>22</v>
      </c>
      <c r="D19" s="4" t="s">
        <v>23</v>
      </c>
      <c r="E19" s="5"/>
      <c r="F19" s="5"/>
    </row>
    <row r="20" spans="1:6" ht="12">
      <c r="A20" s="4">
        <v>1927</v>
      </c>
      <c r="B20" s="4" t="s">
        <v>22</v>
      </c>
      <c r="C20" s="4" t="s">
        <v>17</v>
      </c>
      <c r="D20" s="4" t="s">
        <v>24</v>
      </c>
      <c r="E20" s="5"/>
      <c r="F20" s="5"/>
    </row>
    <row r="21" spans="1:6" ht="12">
      <c r="A21" s="4">
        <v>1928</v>
      </c>
      <c r="B21" s="4" t="s">
        <v>22</v>
      </c>
      <c r="C21" s="4" t="s">
        <v>25</v>
      </c>
      <c r="D21" s="4" t="s">
        <v>18</v>
      </c>
      <c r="E21" s="5"/>
      <c r="F21" s="5"/>
    </row>
    <row r="22" spans="1:6" ht="12">
      <c r="A22" s="4">
        <v>1929</v>
      </c>
      <c r="B22" s="4" t="s">
        <v>22</v>
      </c>
      <c r="C22" s="4" t="s">
        <v>26</v>
      </c>
      <c r="D22" s="4" t="s">
        <v>27</v>
      </c>
      <c r="E22" s="5"/>
      <c r="F22" s="5"/>
    </row>
    <row r="23" spans="1:6" ht="12">
      <c r="A23" s="4">
        <v>1930</v>
      </c>
      <c r="B23" s="4" t="s">
        <v>28</v>
      </c>
      <c r="C23" s="4" t="s">
        <v>29</v>
      </c>
      <c r="D23" s="4" t="s">
        <v>30</v>
      </c>
      <c r="E23" s="5"/>
      <c r="F23" s="5"/>
    </row>
    <row r="24" spans="1:6" ht="12">
      <c r="A24" s="4">
        <v>1931</v>
      </c>
      <c r="B24" s="4" t="s">
        <v>31</v>
      </c>
      <c r="C24" s="4" t="s">
        <v>29</v>
      </c>
      <c r="D24" s="4" t="s">
        <v>28</v>
      </c>
      <c r="E24" s="5"/>
      <c r="F24" s="5"/>
    </row>
    <row r="25" spans="1:6" ht="12">
      <c r="A25" s="4">
        <v>1932</v>
      </c>
      <c r="B25" s="4" t="s">
        <v>32</v>
      </c>
      <c r="C25" s="4" t="s">
        <v>33</v>
      </c>
      <c r="D25" s="4" t="s">
        <v>34</v>
      </c>
      <c r="E25" s="5"/>
      <c r="F25" s="5"/>
    </row>
    <row r="26" spans="1:6" ht="12">
      <c r="A26" s="4">
        <v>1933</v>
      </c>
      <c r="B26" s="4" t="s">
        <v>22</v>
      </c>
      <c r="C26" s="4" t="s">
        <v>33</v>
      </c>
      <c r="D26" s="4" t="s">
        <v>26</v>
      </c>
      <c r="E26" s="5"/>
      <c r="F26" s="5"/>
    </row>
    <row r="27" spans="1:6" ht="12">
      <c r="A27" s="4">
        <v>1934</v>
      </c>
      <c r="B27" s="4" t="s">
        <v>35</v>
      </c>
      <c r="C27" s="4" t="s">
        <v>31</v>
      </c>
      <c r="D27" s="4" t="s">
        <v>36</v>
      </c>
      <c r="E27" s="5"/>
      <c r="F27" s="5"/>
    </row>
    <row r="28" spans="1:6" ht="12">
      <c r="A28" s="4">
        <v>1935</v>
      </c>
      <c r="B28" s="4" t="s">
        <v>37</v>
      </c>
      <c r="C28" s="4" t="s">
        <v>38</v>
      </c>
      <c r="D28" s="4" t="s">
        <v>39</v>
      </c>
      <c r="E28" s="5"/>
      <c r="F28" s="5"/>
    </row>
    <row r="29" spans="1:6" ht="12">
      <c r="A29" s="4">
        <v>1936</v>
      </c>
      <c r="B29" s="4" t="s">
        <v>40</v>
      </c>
      <c r="C29" s="4" t="s">
        <v>39</v>
      </c>
      <c r="D29" s="4" t="s">
        <v>41</v>
      </c>
      <c r="E29" s="5"/>
      <c r="F29" s="5"/>
    </row>
    <row r="30" spans="1:6" ht="12">
      <c r="A30" s="4">
        <v>1937</v>
      </c>
      <c r="B30" s="4" t="s">
        <v>40</v>
      </c>
      <c r="C30" s="4" t="s">
        <v>42</v>
      </c>
      <c r="D30" s="4" t="s">
        <v>43</v>
      </c>
      <c r="E30" s="5"/>
      <c r="F30" s="5"/>
    </row>
    <row r="31" spans="1:6" ht="12">
      <c r="A31" s="4">
        <v>1938</v>
      </c>
      <c r="B31" s="4" t="s">
        <v>42</v>
      </c>
      <c r="C31" s="4" t="s">
        <v>44</v>
      </c>
      <c r="D31" s="4" t="s">
        <v>41</v>
      </c>
      <c r="E31" s="5"/>
      <c r="F31" s="5"/>
    </row>
    <row r="32" spans="1:6" ht="12">
      <c r="A32" s="4">
        <v>1939</v>
      </c>
      <c r="B32" s="4" t="s">
        <v>42</v>
      </c>
      <c r="C32" s="4" t="s">
        <v>40</v>
      </c>
      <c r="D32" s="4" t="s">
        <v>45</v>
      </c>
      <c r="E32" s="5"/>
      <c r="F32" s="5"/>
    </row>
    <row r="33" spans="1:6" ht="12">
      <c r="A33" s="4">
        <v>1940</v>
      </c>
      <c r="B33" s="4" t="s">
        <v>46</v>
      </c>
      <c r="C33" s="4" t="s">
        <v>43</v>
      </c>
      <c r="D33" s="4" t="s">
        <v>47</v>
      </c>
      <c r="E33" s="5"/>
      <c r="F33" s="5"/>
    </row>
    <row r="34" spans="1:6" ht="12">
      <c r="A34" s="4">
        <v>1946</v>
      </c>
      <c r="B34" s="4" t="s">
        <v>40</v>
      </c>
      <c r="C34" s="4" t="s">
        <v>46</v>
      </c>
      <c r="D34" s="4" t="s">
        <v>48</v>
      </c>
      <c r="E34" s="5"/>
      <c r="F34" s="5"/>
    </row>
    <row r="35" spans="1:6" ht="12">
      <c r="A35" s="4">
        <v>1947</v>
      </c>
      <c r="B35" s="4" t="s">
        <v>46</v>
      </c>
      <c r="C35" s="4" t="s">
        <v>40</v>
      </c>
      <c r="D35" s="4" t="s">
        <v>49</v>
      </c>
      <c r="E35" s="5"/>
      <c r="F35" s="5"/>
    </row>
    <row r="36" spans="1:6" ht="12">
      <c r="A36" s="4">
        <v>1948</v>
      </c>
      <c r="B36" s="4" t="s">
        <v>50</v>
      </c>
      <c r="C36" s="4" t="s">
        <v>44</v>
      </c>
      <c r="D36" s="4" t="s">
        <v>47</v>
      </c>
      <c r="E36" s="5"/>
      <c r="F36" s="5"/>
    </row>
    <row r="37" spans="1:6" ht="12">
      <c r="A37" s="4">
        <v>1949</v>
      </c>
      <c r="B37" s="4" t="s">
        <v>46</v>
      </c>
      <c r="C37" s="4" t="s">
        <v>40</v>
      </c>
      <c r="D37" s="4" t="s">
        <v>47</v>
      </c>
      <c r="E37" s="5"/>
      <c r="F37" s="5"/>
    </row>
    <row r="38" spans="1:6" ht="12">
      <c r="A38" s="4">
        <v>1950</v>
      </c>
      <c r="B38" s="4" t="s">
        <v>51</v>
      </c>
      <c r="C38" s="4" t="s">
        <v>40</v>
      </c>
      <c r="D38" s="4" t="s">
        <v>52</v>
      </c>
      <c r="E38" s="5"/>
      <c r="F38" s="5"/>
    </row>
    <row r="39" spans="1:6" ht="12">
      <c r="A39" s="4">
        <v>1951</v>
      </c>
      <c r="B39" s="4" t="s">
        <v>50</v>
      </c>
      <c r="C39" s="4" t="s">
        <v>53</v>
      </c>
      <c r="D39" s="4" t="s">
        <v>54</v>
      </c>
      <c r="E39" s="5"/>
      <c r="F39" s="5"/>
    </row>
    <row r="40" spans="1:6" ht="12">
      <c r="A40" s="4">
        <v>1952</v>
      </c>
      <c r="B40" s="4" t="s">
        <v>46</v>
      </c>
      <c r="C40" s="4" t="s">
        <v>50</v>
      </c>
      <c r="D40" s="4" t="s">
        <v>54</v>
      </c>
      <c r="E40" s="5"/>
      <c r="F40" s="5"/>
    </row>
    <row r="41" spans="1:6" ht="12">
      <c r="A41" s="4">
        <v>1953</v>
      </c>
      <c r="B41" s="4" t="s">
        <v>46</v>
      </c>
      <c r="C41" s="4" t="s">
        <v>51</v>
      </c>
      <c r="D41" s="4" t="s">
        <v>55</v>
      </c>
      <c r="E41" s="5"/>
      <c r="F41" s="5"/>
    </row>
    <row r="42" spans="1:6" ht="12">
      <c r="A42" s="4">
        <v>1954</v>
      </c>
      <c r="B42" s="4" t="s">
        <v>56</v>
      </c>
      <c r="C42" s="4" t="s">
        <v>51</v>
      </c>
      <c r="D42" s="4" t="s">
        <v>57</v>
      </c>
      <c r="E42" s="5"/>
      <c r="F42" s="5"/>
    </row>
    <row r="43" spans="1:6" ht="12">
      <c r="A43" s="4">
        <v>1955</v>
      </c>
      <c r="B43" s="4" t="s">
        <v>50</v>
      </c>
      <c r="C43" s="4" t="s">
        <v>46</v>
      </c>
      <c r="D43" s="4" t="s">
        <v>58</v>
      </c>
      <c r="E43" s="5"/>
      <c r="F43" s="5"/>
    </row>
    <row r="44" spans="1:6" ht="12">
      <c r="A44" s="4">
        <v>1956</v>
      </c>
      <c r="B44" s="4" t="s">
        <v>59</v>
      </c>
      <c r="C44" s="4" t="s">
        <v>50</v>
      </c>
      <c r="D44" s="4" t="s">
        <v>60</v>
      </c>
      <c r="E44" s="5"/>
      <c r="F44" s="5"/>
    </row>
    <row r="45" spans="1:6" ht="12">
      <c r="A45" s="4">
        <v>1957</v>
      </c>
      <c r="B45" s="4" t="s">
        <v>58</v>
      </c>
      <c r="C45" s="4" t="s">
        <v>61</v>
      </c>
      <c r="D45" s="4" t="s">
        <v>62</v>
      </c>
      <c r="E45" s="5"/>
      <c r="F45" s="5"/>
    </row>
    <row r="46" spans="1:6" ht="12">
      <c r="A46" s="4">
        <v>1958</v>
      </c>
      <c r="B46" s="4" t="s">
        <v>62</v>
      </c>
      <c r="C46" s="4" t="s">
        <v>63</v>
      </c>
      <c r="D46" s="4" t="s">
        <v>59</v>
      </c>
      <c r="E46" s="5"/>
      <c r="F46" s="5"/>
    </row>
    <row r="47" spans="1:6" ht="12">
      <c r="A47" s="4">
        <v>1959</v>
      </c>
      <c r="B47" s="4" t="s">
        <v>59</v>
      </c>
      <c r="C47" s="4" t="s">
        <v>64</v>
      </c>
      <c r="D47" s="4" t="s">
        <v>65</v>
      </c>
      <c r="E47" s="5"/>
      <c r="F47" s="5"/>
    </row>
    <row r="48" spans="1:6" ht="12">
      <c r="A48" s="4">
        <v>1960</v>
      </c>
      <c r="B48" s="4" t="s">
        <v>64</v>
      </c>
      <c r="C48" s="4" t="s">
        <v>58</v>
      </c>
      <c r="D48" s="4" t="s">
        <v>59</v>
      </c>
      <c r="E48" s="5"/>
      <c r="F48" s="5"/>
    </row>
    <row r="49" spans="1:6" ht="12">
      <c r="A49" s="4">
        <v>1961</v>
      </c>
      <c r="B49" s="4" t="s">
        <v>66</v>
      </c>
      <c r="C49" s="4" t="s">
        <v>64</v>
      </c>
      <c r="D49" s="4" t="s">
        <v>67</v>
      </c>
      <c r="E49" s="5"/>
      <c r="F49" s="5"/>
    </row>
    <row r="50" spans="1:6" ht="12">
      <c r="A50" s="4">
        <v>1962</v>
      </c>
      <c r="B50" s="4" t="s">
        <v>68</v>
      </c>
      <c r="C50" s="4" t="s">
        <v>69</v>
      </c>
      <c r="D50" s="4" t="s">
        <v>70</v>
      </c>
      <c r="E50" s="5"/>
      <c r="F50" s="5"/>
    </row>
    <row r="51" spans="1:6" ht="12">
      <c r="A51" s="4">
        <v>1963</v>
      </c>
      <c r="B51" s="4" t="s">
        <v>68</v>
      </c>
      <c r="C51" s="4" t="s">
        <v>71</v>
      </c>
      <c r="D51" s="4" t="s">
        <v>72</v>
      </c>
      <c r="E51" s="5"/>
      <c r="F51" s="5"/>
    </row>
    <row r="52" spans="1:6" ht="12">
      <c r="A52" s="4">
        <v>1964</v>
      </c>
      <c r="B52" s="4" t="s">
        <v>64</v>
      </c>
      <c r="C52" s="4" t="s">
        <v>73</v>
      </c>
      <c r="D52" s="4" t="s">
        <v>74</v>
      </c>
      <c r="E52" s="5"/>
      <c r="F52" s="5"/>
    </row>
    <row r="53" spans="1:6" ht="12">
      <c r="A53" s="4">
        <v>1965</v>
      </c>
      <c r="B53" s="4" t="s">
        <v>71</v>
      </c>
      <c r="C53" s="4" t="s">
        <v>73</v>
      </c>
      <c r="D53" s="4" t="s">
        <v>75</v>
      </c>
      <c r="E53" s="5"/>
      <c r="F53" s="5"/>
    </row>
    <row r="54" spans="1:6" ht="12">
      <c r="A54" s="4">
        <v>1966</v>
      </c>
      <c r="B54" s="4" t="s">
        <v>76</v>
      </c>
      <c r="C54" s="4" t="s">
        <v>73</v>
      </c>
      <c r="D54" s="4" t="s">
        <v>64</v>
      </c>
      <c r="E54" s="5"/>
      <c r="F54" s="5"/>
    </row>
    <row r="55" spans="1:6" ht="12">
      <c r="A55" s="4">
        <v>1967</v>
      </c>
      <c r="B55" s="4" t="s">
        <v>75</v>
      </c>
      <c r="C55" s="4" t="s">
        <v>68</v>
      </c>
      <c r="D55" s="4" t="s">
        <v>64</v>
      </c>
      <c r="E55" s="5"/>
      <c r="F55" s="5"/>
    </row>
    <row r="56" spans="1:6" ht="12">
      <c r="A56" s="4">
        <v>1968</v>
      </c>
      <c r="B56" s="4" t="s">
        <v>77</v>
      </c>
      <c r="C56" s="4" t="s">
        <v>71</v>
      </c>
      <c r="D56" s="4" t="s">
        <v>75</v>
      </c>
      <c r="E56" s="5"/>
      <c r="F56" s="5"/>
    </row>
    <row r="57" spans="1:6" ht="12">
      <c r="A57" s="4">
        <v>1969</v>
      </c>
      <c r="B57" s="4" t="s">
        <v>75</v>
      </c>
      <c r="C57" s="4" t="s">
        <v>78</v>
      </c>
      <c r="D57" s="4" t="s">
        <v>73</v>
      </c>
      <c r="E57" s="5"/>
      <c r="F57" s="5"/>
    </row>
    <row r="58" spans="1:6" ht="12">
      <c r="A58" s="4">
        <v>1970</v>
      </c>
      <c r="B58" s="4" t="s">
        <v>77</v>
      </c>
      <c r="C58" s="4" t="s">
        <v>75</v>
      </c>
      <c r="D58" s="4" t="s">
        <v>79</v>
      </c>
      <c r="E58" s="5"/>
      <c r="F58" s="5"/>
    </row>
    <row r="59" spans="1:6" ht="12">
      <c r="A59" s="4">
        <v>1971</v>
      </c>
      <c r="B59" s="4" t="s">
        <v>80</v>
      </c>
      <c r="C59" s="4" t="s">
        <v>81</v>
      </c>
      <c r="D59" s="4" t="s">
        <v>82</v>
      </c>
      <c r="E59" s="5"/>
      <c r="F59" s="5"/>
    </row>
    <row r="60" spans="1:6" ht="12">
      <c r="A60" s="4">
        <v>1972</v>
      </c>
      <c r="B60" s="4" t="s">
        <v>77</v>
      </c>
      <c r="C60" s="4" t="s">
        <v>83</v>
      </c>
      <c r="D60" s="4" t="s">
        <v>84</v>
      </c>
      <c r="E60" s="5"/>
      <c r="F60" s="5"/>
    </row>
    <row r="61" spans="1:6" ht="12">
      <c r="A61" s="4">
        <v>1973</v>
      </c>
      <c r="B61" s="4" t="s">
        <v>77</v>
      </c>
      <c r="C61" s="4" t="s">
        <v>75</v>
      </c>
      <c r="D61" s="4" t="s">
        <v>85</v>
      </c>
      <c r="E61" s="5"/>
      <c r="F61" s="5"/>
    </row>
    <row r="62" spans="1:6" ht="12">
      <c r="A62" s="4">
        <v>1974</v>
      </c>
      <c r="B62" s="4" t="s">
        <v>77</v>
      </c>
      <c r="C62" s="4" t="s">
        <v>86</v>
      </c>
      <c r="D62" s="4" t="s">
        <v>75</v>
      </c>
      <c r="E62" s="5"/>
      <c r="F62" s="5"/>
    </row>
    <row r="63" spans="1:6" ht="12">
      <c r="A63" s="4">
        <v>1975</v>
      </c>
      <c r="B63" s="4" t="s">
        <v>87</v>
      </c>
      <c r="C63" s="4" t="s">
        <v>84</v>
      </c>
      <c r="D63" s="4" t="s">
        <v>75</v>
      </c>
      <c r="E63" s="5"/>
      <c r="F63" s="5"/>
    </row>
    <row r="64" spans="1:6" ht="12">
      <c r="A64" s="4">
        <v>1976</v>
      </c>
      <c r="B64" s="4" t="s">
        <v>75</v>
      </c>
      <c r="C64" s="4" t="s">
        <v>88</v>
      </c>
      <c r="D64" s="4" t="s">
        <v>87</v>
      </c>
      <c r="E64" s="5"/>
      <c r="F64" s="5"/>
    </row>
    <row r="65" spans="1:6" ht="12">
      <c r="A65" s="4">
        <v>1977</v>
      </c>
      <c r="B65" s="4" t="s">
        <v>89</v>
      </c>
      <c r="C65" s="4" t="s">
        <v>90</v>
      </c>
      <c r="D65" s="4" t="s">
        <v>86</v>
      </c>
      <c r="E65" s="5"/>
      <c r="F65" s="5"/>
    </row>
    <row r="66" spans="1:6" ht="12">
      <c r="A66" s="4">
        <v>1978</v>
      </c>
      <c r="B66" s="4" t="s">
        <v>91</v>
      </c>
      <c r="C66" s="4" t="s">
        <v>86</v>
      </c>
      <c r="D66" s="4" t="s">
        <v>90</v>
      </c>
      <c r="E66" s="5"/>
      <c r="F66" s="5"/>
    </row>
    <row r="67" spans="1:6" ht="12">
      <c r="A67" s="4">
        <v>1979</v>
      </c>
      <c r="B67" s="4" t="s">
        <v>92</v>
      </c>
      <c r="C67" s="4" t="s">
        <v>90</v>
      </c>
      <c r="D67" s="4" t="s">
        <v>93</v>
      </c>
      <c r="E67" s="5"/>
      <c r="F67" s="5"/>
    </row>
    <row r="68" spans="1:6" ht="12">
      <c r="A68" s="4">
        <v>1980</v>
      </c>
      <c r="B68" s="4" t="s">
        <v>94</v>
      </c>
      <c r="C68" s="4" t="s">
        <v>95</v>
      </c>
      <c r="D68" s="4" t="s">
        <v>85</v>
      </c>
      <c r="E68" s="5"/>
      <c r="F68" s="5"/>
    </row>
    <row r="69" spans="1:6" ht="12">
      <c r="A69" s="4">
        <v>1981</v>
      </c>
      <c r="B69" s="4" t="s">
        <v>85</v>
      </c>
      <c r="C69" s="4" t="s">
        <v>96</v>
      </c>
      <c r="D69" s="4" t="s">
        <v>92</v>
      </c>
      <c r="E69" s="5"/>
      <c r="F69" s="5"/>
    </row>
    <row r="70" spans="1:6" ht="12">
      <c r="A70" s="4">
        <v>1982</v>
      </c>
      <c r="B70" s="4" t="s">
        <v>94</v>
      </c>
      <c r="C70" s="4" t="s">
        <v>96</v>
      </c>
      <c r="D70" s="4" t="s">
        <v>97</v>
      </c>
      <c r="E70" s="5"/>
      <c r="F70" s="5"/>
    </row>
    <row r="71" spans="1:6" ht="12">
      <c r="A71" s="4">
        <v>1983</v>
      </c>
      <c r="B71" s="4" t="s">
        <v>92</v>
      </c>
      <c r="C71" s="4" t="s">
        <v>98</v>
      </c>
      <c r="D71" s="4" t="s">
        <v>99</v>
      </c>
      <c r="E71" s="5"/>
      <c r="F71" s="5"/>
    </row>
    <row r="72" spans="1:6" ht="12">
      <c r="A72" s="4">
        <v>1984</v>
      </c>
      <c r="B72" s="4" t="s">
        <v>90</v>
      </c>
      <c r="C72" s="4" t="s">
        <v>100</v>
      </c>
      <c r="D72" s="4" t="s">
        <v>101</v>
      </c>
      <c r="E72" s="5"/>
      <c r="F72" s="5"/>
    </row>
    <row r="73" spans="1:6" ht="12">
      <c r="A73" s="4">
        <v>1985</v>
      </c>
      <c r="B73" s="4" t="s">
        <v>94</v>
      </c>
      <c r="C73" s="4" t="s">
        <v>90</v>
      </c>
      <c r="D73" s="4" t="s">
        <v>102</v>
      </c>
      <c r="E73" s="5"/>
      <c r="F73" s="5"/>
    </row>
    <row r="74" spans="1:6" ht="12">
      <c r="A74" s="4">
        <v>1986</v>
      </c>
      <c r="B74" s="4" t="s">
        <v>98</v>
      </c>
      <c r="C74" s="4" t="s">
        <v>92</v>
      </c>
      <c r="D74" s="4" t="s">
        <v>90</v>
      </c>
      <c r="E74" s="5"/>
      <c r="F74" s="5"/>
    </row>
    <row r="75" spans="1:6" ht="12">
      <c r="A75" s="4">
        <v>1987</v>
      </c>
      <c r="B75" s="4" t="s">
        <v>103</v>
      </c>
      <c r="C75" s="4" t="s">
        <v>104</v>
      </c>
      <c r="D75" s="4" t="s">
        <v>105</v>
      </c>
      <c r="E75" s="5"/>
      <c r="F75" s="5"/>
    </row>
    <row r="76" spans="1:6" ht="12">
      <c r="A76" s="4">
        <v>1988</v>
      </c>
      <c r="B76" s="4" t="s">
        <v>106</v>
      </c>
      <c r="C76" s="4" t="s">
        <v>105</v>
      </c>
      <c r="D76" s="4" t="s">
        <v>107</v>
      </c>
      <c r="E76" s="5"/>
      <c r="F76" s="5"/>
    </row>
    <row r="77" spans="1:6" ht="12">
      <c r="A77" s="4">
        <v>1989</v>
      </c>
      <c r="B77" s="4" t="s">
        <v>100</v>
      </c>
      <c r="C77" s="4" t="s">
        <v>108</v>
      </c>
      <c r="D77" s="4" t="s">
        <v>106</v>
      </c>
      <c r="E77" s="5"/>
      <c r="F77" s="5"/>
    </row>
    <row r="78" spans="1:6" ht="12">
      <c r="A78" s="4">
        <v>1990</v>
      </c>
      <c r="B78" s="4" t="s">
        <v>109</v>
      </c>
      <c r="C78" s="4" t="s">
        <v>110</v>
      </c>
      <c r="D78" s="4" t="s">
        <v>111</v>
      </c>
      <c r="E78" s="5"/>
      <c r="F78" s="5"/>
    </row>
    <row r="79" spans="1:6" ht="12">
      <c r="A79" s="4">
        <v>1991</v>
      </c>
      <c r="B79" s="4" t="s">
        <v>112</v>
      </c>
      <c r="C79" s="4" t="s">
        <v>113</v>
      </c>
      <c r="D79" s="4" t="s">
        <v>114</v>
      </c>
      <c r="E79" s="5"/>
      <c r="F79" s="5"/>
    </row>
    <row r="80" spans="1:6" ht="12">
      <c r="A80" s="4">
        <v>1992</v>
      </c>
      <c r="B80" s="4" t="s">
        <v>115</v>
      </c>
      <c r="C80" s="4" t="s">
        <v>113</v>
      </c>
      <c r="D80" s="4" t="s">
        <v>112</v>
      </c>
      <c r="E80" s="5"/>
      <c r="F80" s="5"/>
    </row>
    <row r="81" spans="1:6" ht="12">
      <c r="A81" s="4">
        <v>1993</v>
      </c>
      <c r="B81" s="4" t="s">
        <v>115</v>
      </c>
      <c r="C81" s="4" t="s">
        <v>116</v>
      </c>
      <c r="D81" s="4" t="s">
        <v>113</v>
      </c>
      <c r="E81" s="5"/>
      <c r="F81" s="5"/>
    </row>
    <row r="82" spans="1:6" ht="12">
      <c r="A82" s="4">
        <v>1994</v>
      </c>
      <c r="B82" s="4" t="s">
        <v>117</v>
      </c>
      <c r="C82" s="4" t="s">
        <v>118</v>
      </c>
      <c r="D82" s="4" t="s">
        <v>115</v>
      </c>
      <c r="E82" s="5"/>
      <c r="F82" s="5"/>
    </row>
    <row r="83" spans="1:6" ht="12">
      <c r="A83" s="4">
        <v>1995</v>
      </c>
      <c r="B83" s="4" t="s">
        <v>119</v>
      </c>
      <c r="C83" s="4" t="s">
        <v>117</v>
      </c>
      <c r="D83" s="4" t="s">
        <v>116</v>
      </c>
      <c r="E83" s="5"/>
      <c r="F83" s="5"/>
    </row>
    <row r="84" spans="1:6" ht="12">
      <c r="A84" s="4">
        <v>1996</v>
      </c>
      <c r="B84" s="4" t="s">
        <v>120</v>
      </c>
      <c r="C84" s="4" t="s">
        <v>121</v>
      </c>
      <c r="D84" s="4" t="s">
        <v>122</v>
      </c>
      <c r="E84" s="5"/>
      <c r="F84" s="5"/>
    </row>
    <row r="85" spans="1:6" ht="12">
      <c r="A85" s="4">
        <v>1997</v>
      </c>
      <c r="B85" s="4" t="s">
        <v>123</v>
      </c>
      <c r="C85" s="4" t="s">
        <v>120</v>
      </c>
      <c r="D85" s="4" t="s">
        <v>124</v>
      </c>
      <c r="E85" s="5"/>
      <c r="F85" s="5"/>
    </row>
    <row r="86" spans="1:6" ht="12">
      <c r="A86" s="4">
        <v>1998</v>
      </c>
      <c r="B86" s="4" t="s">
        <v>118</v>
      </c>
      <c r="C86" s="4" t="s">
        <v>120</v>
      </c>
      <c r="D86" s="4" t="s">
        <v>124</v>
      </c>
      <c r="E86" s="5"/>
      <c r="F86" s="5"/>
    </row>
    <row r="87" spans="1:6" ht="12">
      <c r="A87" s="4">
        <v>1999</v>
      </c>
      <c r="B87" s="4" t="s">
        <v>123</v>
      </c>
      <c r="C87" s="4" t="s">
        <v>125</v>
      </c>
      <c r="D87" s="4" t="s">
        <v>126</v>
      </c>
      <c r="E87" s="5"/>
      <c r="F87" s="5"/>
    </row>
    <row r="88" spans="1:6" ht="12">
      <c r="A88" s="4">
        <v>2000</v>
      </c>
      <c r="B88" s="4" t="s">
        <v>127</v>
      </c>
      <c r="C88" s="4" t="s">
        <v>128</v>
      </c>
      <c r="D88" s="4" t="s">
        <v>126</v>
      </c>
      <c r="E88" s="5"/>
      <c r="F88" s="5"/>
    </row>
    <row r="89" spans="1:6" ht="12">
      <c r="A89" s="4">
        <v>2001</v>
      </c>
      <c r="B89" s="4" t="s">
        <v>126</v>
      </c>
      <c r="C89" s="4" t="s">
        <v>122</v>
      </c>
      <c r="D89" s="4" t="s">
        <v>129</v>
      </c>
      <c r="E89" s="5"/>
      <c r="F89" s="5"/>
    </row>
    <row r="90" spans="1:6" ht="12">
      <c r="A90" s="4">
        <v>2002</v>
      </c>
      <c r="B90" s="4" t="s">
        <v>125</v>
      </c>
      <c r="C90" s="4" t="s">
        <v>130</v>
      </c>
      <c r="D90" s="4" t="s">
        <v>131</v>
      </c>
      <c r="E90" s="5"/>
      <c r="F90" s="5"/>
    </row>
    <row r="91" spans="1:6" ht="12">
      <c r="A91" s="4">
        <v>2003</v>
      </c>
      <c r="B91" s="4" t="s">
        <v>126</v>
      </c>
      <c r="C91" s="4" t="s">
        <v>127</v>
      </c>
      <c r="D91" s="4" t="s">
        <v>132</v>
      </c>
      <c r="E91" s="5"/>
      <c r="F91" s="5"/>
    </row>
    <row r="92" spans="1:6" ht="12">
      <c r="A92" s="4">
        <v>2004</v>
      </c>
      <c r="B92" s="4" t="s">
        <v>133</v>
      </c>
      <c r="C92" s="4" t="s">
        <v>134</v>
      </c>
      <c r="D92" s="4" t="s">
        <v>126</v>
      </c>
      <c r="E92" s="5"/>
      <c r="F92" s="5"/>
    </row>
    <row r="93" spans="1:6" ht="12">
      <c r="A93" s="4">
        <v>2005</v>
      </c>
      <c r="B93" s="4" t="s">
        <v>125</v>
      </c>
      <c r="C93" s="4" t="s">
        <v>126</v>
      </c>
      <c r="D93" s="4" t="s">
        <v>135</v>
      </c>
      <c r="E93" s="5"/>
      <c r="F93" s="5"/>
    </row>
    <row r="94" spans="1:6" ht="12">
      <c r="A94" s="4">
        <v>2006</v>
      </c>
      <c r="B94" s="4" t="s">
        <v>136</v>
      </c>
      <c r="C94" s="4" t="s">
        <v>137</v>
      </c>
      <c r="D94" s="4" t="s">
        <v>126</v>
      </c>
      <c r="E94" s="5"/>
      <c r="F94" s="5"/>
    </row>
    <row r="95" spans="1:6" ht="12">
      <c r="A95" s="6">
        <v>2007</v>
      </c>
      <c r="B95" s="4" t="s">
        <v>138</v>
      </c>
      <c r="C95" s="4" t="s">
        <v>139</v>
      </c>
      <c r="D95" s="4" t="s">
        <v>140</v>
      </c>
      <c r="E95" s="5"/>
      <c r="F95" s="5"/>
    </row>
    <row r="96" spans="1:6" ht="12">
      <c r="A96" s="6">
        <v>2008</v>
      </c>
      <c r="B96" s="4" t="s">
        <v>141</v>
      </c>
      <c r="C96" s="4" t="s">
        <v>142</v>
      </c>
      <c r="D96" s="4" t="s">
        <v>143</v>
      </c>
      <c r="E96" s="5"/>
      <c r="F96" s="5"/>
    </row>
    <row r="97" spans="1:6" ht="12">
      <c r="A97" s="6">
        <v>2009</v>
      </c>
      <c r="B97" s="4" t="s">
        <v>144</v>
      </c>
      <c r="C97" s="4" t="s">
        <v>145</v>
      </c>
      <c r="D97" s="4" t="s">
        <v>136</v>
      </c>
      <c r="E97" s="5"/>
      <c r="F97" s="5"/>
    </row>
    <row r="98" spans="1:6" ht="12">
      <c r="A98" s="6">
        <v>2010</v>
      </c>
      <c r="B98" s="4" t="s">
        <v>136</v>
      </c>
      <c r="C98" s="4" t="s">
        <v>146</v>
      </c>
      <c r="D98" s="4" t="s">
        <v>147</v>
      </c>
      <c r="E98" s="5"/>
      <c r="F98" s="5"/>
    </row>
    <row r="99" spans="1:6" ht="12">
      <c r="A99" s="6">
        <v>2011</v>
      </c>
      <c r="B99" s="4" t="s">
        <v>148</v>
      </c>
      <c r="C99" s="4" t="s">
        <v>147</v>
      </c>
      <c r="D99" s="4" t="s">
        <v>149</v>
      </c>
      <c r="E99" s="5"/>
      <c r="F99" s="5"/>
    </row>
    <row r="100" spans="1:6" ht="12">
      <c r="A100" s="6">
        <v>2012</v>
      </c>
      <c r="B100" s="4" t="s">
        <v>150</v>
      </c>
      <c r="C100" s="4" t="s">
        <v>151</v>
      </c>
      <c r="D100" s="4" t="s">
        <v>152</v>
      </c>
      <c r="E100" s="5"/>
      <c r="F100" s="5"/>
    </row>
    <row r="101" spans="1:6" ht="12">
      <c r="A101" s="6">
        <v>2013</v>
      </c>
      <c r="B101" s="4" t="s">
        <v>147</v>
      </c>
      <c r="C101" s="4" t="s">
        <v>153</v>
      </c>
      <c r="D101" s="4" t="s">
        <v>154</v>
      </c>
      <c r="E101" s="5"/>
      <c r="F101" s="5"/>
    </row>
    <row r="102" spans="1:6" ht="12">
      <c r="A102" s="4">
        <v>2014</v>
      </c>
      <c r="B102" s="3" t="s">
        <v>162</v>
      </c>
      <c r="C102" s="3" t="s">
        <v>153</v>
      </c>
      <c r="D102" s="3" t="s">
        <v>163</v>
      </c>
      <c r="E102" s="5"/>
      <c r="F102" s="5"/>
    </row>
    <row r="103" spans="1:6" ht="12">
      <c r="A103" s="6">
        <v>2015</v>
      </c>
      <c r="B103" s="4" t="s">
        <v>141</v>
      </c>
      <c r="C103" s="3" t="s">
        <v>164</v>
      </c>
      <c r="D103" s="3" t="s">
        <v>165</v>
      </c>
      <c r="E103" s="5"/>
      <c r="F103" s="5"/>
    </row>
    <row r="104" spans="1:6" ht="12">
      <c r="A104" s="6">
        <v>2016</v>
      </c>
      <c r="B104" s="3" t="s">
        <v>147</v>
      </c>
      <c r="C104" s="3" t="s">
        <v>160</v>
      </c>
      <c r="D104" s="3" t="s">
        <v>166</v>
      </c>
      <c r="E104" s="5"/>
      <c r="F104" s="5"/>
    </row>
    <row r="105" spans="1:6" ht="12">
      <c r="A105" s="6">
        <v>2017</v>
      </c>
      <c r="B105" s="3" t="s">
        <v>216</v>
      </c>
      <c r="C105" s="3" t="s">
        <v>162</v>
      </c>
      <c r="D105" s="3" t="s">
        <v>147</v>
      </c>
      <c r="E105" s="5"/>
      <c r="F105" s="5"/>
    </row>
    <row r="106" spans="1:6" ht="12">
      <c r="A106" s="6">
        <v>2018</v>
      </c>
      <c r="B106" s="3" t="s">
        <v>217</v>
      </c>
      <c r="C106" s="3" t="str">
        <f>B105</f>
        <v>Tom Dumoulin (Ola)</v>
      </c>
      <c r="D106" s="3" t="s">
        <v>218</v>
      </c>
      <c r="E106" s="5"/>
      <c r="F106" s="5"/>
    </row>
    <row r="107" spans="1:6" ht="12">
      <c r="A107" s="6">
        <v>2019</v>
      </c>
      <c r="B107" s="3" t="s">
        <v>222</v>
      </c>
      <c r="C107" s="3" t="s">
        <v>147</v>
      </c>
      <c r="D107" s="3" t="s">
        <v>227</v>
      </c>
      <c r="E107" s="5"/>
      <c r="F107" s="5"/>
    </row>
    <row r="108" spans="1:6" ht="12.75">
      <c r="A108" s="6">
        <v>2020</v>
      </c>
      <c r="B108" s="3" t="s">
        <v>229</v>
      </c>
      <c r="C108" s="64" t="s">
        <v>230</v>
      </c>
      <c r="D108" s="64" t="s">
        <v>231</v>
      </c>
      <c r="E108" s="5"/>
      <c r="F108" s="5"/>
    </row>
    <row r="109" spans="1:6" ht="12.75">
      <c r="A109" s="6">
        <v>2021</v>
      </c>
      <c r="B109" s="3" t="s">
        <v>232</v>
      </c>
      <c r="C109" s="64" t="s">
        <v>233</v>
      </c>
      <c r="D109" s="64" t="s">
        <v>234</v>
      </c>
      <c r="E109" s="5"/>
      <c r="F109" s="5"/>
    </row>
    <row r="110" spans="1:6" ht="12.75">
      <c r="A110" s="6">
        <v>2022</v>
      </c>
      <c r="B110" s="3" t="s">
        <v>230</v>
      </c>
      <c r="C110" s="64" t="s">
        <v>235</v>
      </c>
      <c r="D110" s="64" t="s">
        <v>236</v>
      </c>
      <c r="E110" s="5"/>
      <c r="F110" s="5"/>
    </row>
    <row r="111" spans="1:6" ht="12">
      <c r="A111" s="19">
        <f>COUNTA(A6:A110)</f>
        <v>105</v>
      </c>
      <c r="B111" s="19">
        <f>COUNTA(B6:B110)</f>
        <v>105</v>
      </c>
      <c r="C111" s="19">
        <f>COUNTA(C6:C110)</f>
        <v>105</v>
      </c>
      <c r="D111" s="19">
        <f>COUNTA(D6:D110)</f>
        <v>105</v>
      </c>
      <c r="E111" s="5"/>
      <c r="F111" s="5"/>
    </row>
    <row r="112" spans="1:6" ht="12">
      <c r="A112" s="5"/>
      <c r="B112" s="5"/>
      <c r="C112" s="5"/>
      <c r="D112" s="5"/>
      <c r="E112" s="5"/>
      <c r="F112" s="5"/>
    </row>
    <row r="113" spans="1:6" ht="12">
      <c r="A113" s="5"/>
      <c r="B113" s="5"/>
      <c r="C113" s="5"/>
      <c r="D113" s="5"/>
      <c r="E113" s="5"/>
      <c r="F113" s="5"/>
    </row>
    <row r="114" spans="1:6" ht="12">
      <c r="A114" s="5"/>
      <c r="B114" s="5"/>
      <c r="C114" s="5"/>
      <c r="D114" s="5"/>
      <c r="E114" s="5"/>
      <c r="F114" s="5"/>
    </row>
    <row r="115" spans="1:6" ht="12">
      <c r="A115" s="5"/>
      <c r="B115" s="5"/>
      <c r="C115" s="5"/>
      <c r="D115" s="5"/>
      <c r="E115" s="5"/>
      <c r="F115" s="5"/>
    </row>
    <row r="116" spans="1:6" ht="12">
      <c r="A116" s="5"/>
      <c r="B116" s="5"/>
      <c r="C116" s="5"/>
      <c r="D116" s="5"/>
      <c r="E116" s="5"/>
      <c r="F116" s="5"/>
    </row>
    <row r="117" spans="1:6" ht="12">
      <c r="A117" s="5"/>
      <c r="B117" s="5"/>
      <c r="C117" s="5"/>
      <c r="D117" s="5"/>
      <c r="E117" s="5"/>
      <c r="F117" s="5"/>
    </row>
    <row r="118" spans="1:6" ht="12">
      <c r="A118" s="5"/>
      <c r="B118" s="5"/>
      <c r="C118" s="5"/>
      <c r="D118" s="5"/>
      <c r="E118" s="5"/>
      <c r="F118" s="5"/>
    </row>
    <row r="119" spans="1:6" ht="12">
      <c r="A119" s="5"/>
      <c r="B119" s="5"/>
      <c r="C119" s="5"/>
      <c r="D119" s="5"/>
      <c r="E119" s="5"/>
      <c r="F119" s="5"/>
    </row>
    <row r="120" spans="1:6" ht="12">
      <c r="A120" s="5"/>
      <c r="B120" s="5"/>
      <c r="C120" s="5"/>
      <c r="D120" s="5"/>
      <c r="E120" s="5"/>
      <c r="F120" s="5"/>
    </row>
    <row r="121" spans="1:6" ht="12">
      <c r="A121" s="5"/>
      <c r="B121" s="5"/>
      <c r="C121" s="5"/>
      <c r="D121" s="5"/>
      <c r="E121" s="5"/>
      <c r="F121" s="5"/>
    </row>
    <row r="122" spans="1:6" ht="12">
      <c r="A122" s="5"/>
      <c r="B122" s="5"/>
      <c r="C122" s="5"/>
      <c r="D122" s="5"/>
      <c r="E122" s="5"/>
      <c r="F122" s="5"/>
    </row>
    <row r="123" spans="1:6" ht="12">
      <c r="A123" s="5"/>
      <c r="B123" s="5"/>
      <c r="C123" s="5"/>
      <c r="D123" s="5"/>
      <c r="E123" s="5"/>
      <c r="F123" s="5"/>
    </row>
    <row r="124" spans="1:6" ht="12">
      <c r="A124" s="5"/>
      <c r="B124" s="5"/>
      <c r="C124" s="5"/>
      <c r="D124" s="5"/>
      <c r="E124" s="5"/>
      <c r="F124" s="5"/>
    </row>
    <row r="125" spans="1:6" ht="12">
      <c r="A125" s="5"/>
      <c r="B125" s="5"/>
      <c r="C125" s="5"/>
      <c r="D125" s="5"/>
      <c r="E125" s="5"/>
      <c r="F125" s="5"/>
    </row>
    <row r="126" spans="1:6" ht="12">
      <c r="A126" s="5"/>
      <c r="B126" s="5"/>
      <c r="C126" s="5"/>
      <c r="D126" s="5"/>
      <c r="E126" s="5"/>
      <c r="F126" s="5"/>
    </row>
    <row r="127" spans="1:6" ht="12">
      <c r="A127" s="5"/>
      <c r="B127" s="5"/>
      <c r="C127" s="5"/>
      <c r="D127" s="5"/>
      <c r="E127" s="5"/>
      <c r="F127" s="5"/>
    </row>
    <row r="128" spans="1:6" ht="12">
      <c r="A128" s="5"/>
      <c r="B128" s="5"/>
      <c r="C128" s="5"/>
      <c r="D128" s="5"/>
      <c r="E128" s="5"/>
      <c r="F128" s="5"/>
    </row>
    <row r="129" spans="1:6" ht="12">
      <c r="A129" s="5"/>
      <c r="B129" s="5"/>
      <c r="C129" s="5"/>
      <c r="D129" s="5"/>
      <c r="E129" s="5"/>
      <c r="F129" s="5"/>
    </row>
    <row r="130" spans="1:6" ht="12">
      <c r="A130" s="5"/>
      <c r="B130" s="5"/>
      <c r="C130" s="5"/>
      <c r="D130" s="5"/>
      <c r="E130" s="5"/>
      <c r="F130" s="5"/>
    </row>
    <row r="131" spans="1:6" ht="12">
      <c r="A131" s="5"/>
      <c r="B131" s="5"/>
      <c r="C131" s="5"/>
      <c r="D131" s="5"/>
      <c r="E131" s="5"/>
      <c r="F131" s="5"/>
    </row>
    <row r="132" spans="1:6" ht="12">
      <c r="A132" s="5"/>
      <c r="B132" s="5"/>
      <c r="C132" s="5"/>
      <c r="D132" s="5"/>
      <c r="E132" s="5"/>
      <c r="F132" s="5"/>
    </row>
    <row r="133" spans="1:6" ht="12">
      <c r="A133" s="5"/>
      <c r="B133" s="5"/>
      <c r="C133" s="5"/>
      <c r="D133" s="5"/>
      <c r="E133" s="5"/>
      <c r="F133" s="5"/>
    </row>
    <row r="134" spans="1:6" ht="12">
      <c r="A134" s="5"/>
      <c r="B134" s="5"/>
      <c r="C134" s="5"/>
      <c r="D134" s="5"/>
      <c r="E134" s="5"/>
      <c r="F134" s="5"/>
    </row>
    <row r="135" spans="1:6" ht="12">
      <c r="A135" s="5"/>
      <c r="B135" s="5"/>
      <c r="C135" s="5"/>
      <c r="D135" s="5"/>
      <c r="E135" s="5"/>
      <c r="F135" s="5"/>
    </row>
    <row r="136" spans="1:6" ht="12">
      <c r="A136" s="5"/>
      <c r="B136" s="5"/>
      <c r="C136" s="5"/>
      <c r="D136" s="5"/>
      <c r="E136" s="5"/>
      <c r="F136" s="5"/>
    </row>
    <row r="137" spans="1:6" ht="12">
      <c r="A137" s="5"/>
      <c r="B137" s="5"/>
      <c r="C137" s="5"/>
      <c r="D137" s="5"/>
      <c r="E137" s="5"/>
      <c r="F137" s="5"/>
    </row>
    <row r="138" spans="1:6" ht="12">
      <c r="A138" s="5"/>
      <c r="B138" s="5"/>
      <c r="C138" s="5"/>
      <c r="D138" s="5"/>
      <c r="E138" s="5"/>
      <c r="F138" s="5"/>
    </row>
    <row r="139" spans="1:6" ht="12">
      <c r="A139" s="5"/>
      <c r="B139" s="5"/>
      <c r="C139" s="5"/>
      <c r="D139" s="5"/>
      <c r="E139" s="5"/>
      <c r="F139" s="5"/>
    </row>
    <row r="140" spans="1:6" ht="12">
      <c r="A140" s="5"/>
      <c r="B140" s="5"/>
      <c r="C140" s="5"/>
      <c r="D140" s="5"/>
      <c r="E140" s="5"/>
      <c r="F140" s="5"/>
    </row>
    <row r="141" spans="1:6" ht="12">
      <c r="A141" s="5"/>
      <c r="B141" s="5"/>
      <c r="C141" s="5"/>
      <c r="D141" s="5"/>
      <c r="E141" s="5"/>
      <c r="F141" s="5"/>
    </row>
    <row r="142" spans="1:6" ht="12">
      <c r="A142" s="5"/>
      <c r="B142" s="5"/>
      <c r="C142" s="5"/>
      <c r="D142" s="5"/>
      <c r="E142" s="5"/>
      <c r="F142" s="5"/>
    </row>
    <row r="143" spans="1:6" ht="12">
      <c r="A143" s="5"/>
      <c r="B143" s="5"/>
      <c r="C143" s="5"/>
      <c r="D143" s="5"/>
      <c r="E143" s="5"/>
      <c r="F143" s="5"/>
    </row>
    <row r="144" spans="1:6" ht="12">
      <c r="A144" s="5"/>
      <c r="B144" s="5"/>
      <c r="C144" s="5"/>
      <c r="D144" s="5"/>
      <c r="E144" s="5"/>
      <c r="F144" s="5"/>
    </row>
    <row r="145" spans="1:6" ht="12">
      <c r="A145" s="5"/>
      <c r="B145" s="5"/>
      <c r="C145" s="5"/>
      <c r="D145" s="5"/>
      <c r="E145" s="5"/>
      <c r="F145" s="5"/>
    </row>
    <row r="146" spans="1:6" ht="12">
      <c r="A146" s="5"/>
      <c r="B146" s="5"/>
      <c r="C146" s="5"/>
      <c r="D146" s="5"/>
      <c r="E146" s="5"/>
      <c r="F146" s="5"/>
    </row>
    <row r="147" spans="1:6" ht="12">
      <c r="A147" s="5"/>
      <c r="B147" s="5"/>
      <c r="C147" s="5"/>
      <c r="D147" s="5"/>
      <c r="E147" s="5"/>
      <c r="F147" s="5"/>
    </row>
    <row r="148" spans="1:6" ht="12">
      <c r="A148" s="5"/>
      <c r="B148" s="5"/>
      <c r="C148" s="5"/>
      <c r="D148" s="5"/>
      <c r="E148" s="5"/>
      <c r="F148" s="5"/>
    </row>
    <row r="149" spans="1:6" ht="12">
      <c r="A149" s="5"/>
      <c r="B149" s="5"/>
      <c r="C149" s="5"/>
      <c r="D149" s="5"/>
      <c r="E149" s="5"/>
      <c r="F149" s="5"/>
    </row>
    <row r="150" spans="1:6" ht="12">
      <c r="A150" s="5"/>
      <c r="B150" s="5"/>
      <c r="C150" s="5"/>
      <c r="D150" s="5"/>
      <c r="E150" s="5"/>
      <c r="F150" s="5"/>
    </row>
    <row r="151" spans="1:6" ht="12">
      <c r="A151" s="5"/>
      <c r="B151" s="5"/>
      <c r="C151" s="5"/>
      <c r="D151" s="5"/>
      <c r="E151" s="5"/>
      <c r="F151" s="5"/>
    </row>
    <row r="152" spans="1:6" ht="12">
      <c r="A152" s="5">
        <f>A6</f>
        <v>1909</v>
      </c>
      <c r="B152" s="5" t="str">
        <f>B6</f>
        <v>GANNA Luigi (Ita)</v>
      </c>
      <c r="C152" s="65" t="s">
        <v>176</v>
      </c>
      <c r="D152" s="66" t="s">
        <v>168</v>
      </c>
      <c r="E152" s="5">
        <f>COUNTIF(C152:C250,"(Ita)")</f>
        <v>69</v>
      </c>
      <c r="F152" s="5"/>
    </row>
    <row r="153" spans="1:6" ht="12">
      <c r="A153" s="5">
        <f aca="true" t="shared" si="0" ref="A153:B216">A7</f>
        <v>1910</v>
      </c>
      <c r="B153" s="5" t="str">
        <f t="shared" si="0"/>
        <v>GALETTI Carlo (Ita)</v>
      </c>
      <c r="C153" s="65" t="s">
        <v>176</v>
      </c>
      <c r="D153" s="66" t="s">
        <v>169</v>
      </c>
      <c r="E153" s="5">
        <f>COUNTIF($C$152:$C$250,"(Fra)")</f>
        <v>6</v>
      </c>
      <c r="F153" s="5"/>
    </row>
    <row r="154" spans="1:6" ht="12">
      <c r="A154" s="5">
        <f t="shared" si="0"/>
        <v>1911</v>
      </c>
      <c r="B154" s="5" t="str">
        <f t="shared" si="0"/>
        <v>GALETTI Carlo (Ita)</v>
      </c>
      <c r="C154" s="65" t="s">
        <v>176</v>
      </c>
      <c r="D154" s="66" t="s">
        <v>170</v>
      </c>
      <c r="E154" s="5">
        <f>COUNTIF(C152:C250,"(Lux)")</f>
        <v>2</v>
      </c>
      <c r="F154" s="5"/>
    </row>
    <row r="155" spans="1:6" ht="12">
      <c r="A155" s="5">
        <f t="shared" si="0"/>
        <v>1912</v>
      </c>
      <c r="B155" s="5" t="str">
        <f t="shared" si="0"/>
        <v>ATALA a squadre (Ita)</v>
      </c>
      <c r="C155" s="65" t="s">
        <v>176</v>
      </c>
      <c r="D155" s="66" t="s">
        <v>171</v>
      </c>
      <c r="E155" s="5">
        <f>COUNTIF(C153:C251,"(Can)")</f>
        <v>1</v>
      </c>
      <c r="F155" s="5"/>
    </row>
    <row r="156" spans="1:6" ht="12">
      <c r="A156" s="5">
        <f t="shared" si="0"/>
        <v>1913</v>
      </c>
      <c r="B156" s="5" t="str">
        <f t="shared" si="0"/>
        <v>ORIANI Carlo (Ita)</v>
      </c>
      <c r="C156" s="65" t="s">
        <v>176</v>
      </c>
      <c r="D156" s="66" t="s">
        <v>174</v>
      </c>
      <c r="E156" s="5">
        <f>COUNTIF(C152:C250,"(Sui)")</f>
        <v>3</v>
      </c>
      <c r="F156" s="5"/>
    </row>
    <row r="157" spans="1:6" ht="12">
      <c r="A157" s="5">
        <f t="shared" si="0"/>
        <v>1914</v>
      </c>
      <c r="B157" s="5" t="str">
        <f t="shared" si="0"/>
        <v>CALZOLARI Alfonso (Ita)</v>
      </c>
      <c r="C157" s="65" t="s">
        <v>176</v>
      </c>
      <c r="D157" s="66" t="s">
        <v>172</v>
      </c>
      <c r="E157" s="5">
        <f>COUNTIF(C152:C250,"(Bel)")</f>
        <v>7</v>
      </c>
      <c r="F157" s="5"/>
    </row>
    <row r="158" spans="1:6" ht="12">
      <c r="A158" s="5">
        <f t="shared" si="0"/>
        <v>1919</v>
      </c>
      <c r="B158" s="5" t="str">
        <f t="shared" si="0"/>
        <v>GIRARDENGO Costante (Ita)</v>
      </c>
      <c r="C158" s="65" t="s">
        <v>176</v>
      </c>
      <c r="D158" s="66" t="s">
        <v>185</v>
      </c>
      <c r="E158" s="5">
        <f>COUNTIF(C156:C254,"(Irl)")</f>
        <v>1</v>
      </c>
      <c r="F158" s="5"/>
    </row>
    <row r="159" spans="1:6" ht="12">
      <c r="A159" s="5">
        <f t="shared" si="0"/>
        <v>1920</v>
      </c>
      <c r="B159" s="5" t="str">
        <f t="shared" si="0"/>
        <v>BELLONI Gaetano (Ita)</v>
      </c>
      <c r="C159" s="65" t="s">
        <v>176</v>
      </c>
      <c r="D159" s="66" t="s">
        <v>186</v>
      </c>
      <c r="E159" s="5">
        <f>COUNTIF(C157:C257,"(Usa)")</f>
        <v>1</v>
      </c>
      <c r="F159" s="5"/>
    </row>
    <row r="160" spans="1:6" ht="12">
      <c r="A160" s="5">
        <f t="shared" si="0"/>
        <v>1921</v>
      </c>
      <c r="B160" s="5" t="str">
        <f t="shared" si="0"/>
        <v>BRUNERO Giovanni (Ita)</v>
      </c>
      <c r="C160" s="65" t="s">
        <v>176</v>
      </c>
      <c r="D160" s="66" t="s">
        <v>187</v>
      </c>
      <c r="E160" s="5">
        <f>COUNTIF(C158:C258,"(Sue)")</f>
        <v>1</v>
      </c>
      <c r="F160" s="5"/>
    </row>
    <row r="161" spans="1:6" ht="12">
      <c r="A161" s="5">
        <f t="shared" si="0"/>
        <v>1922</v>
      </c>
      <c r="B161" s="5" t="str">
        <f t="shared" si="0"/>
        <v>BRUNERO Giovanni (Ita)</v>
      </c>
      <c r="C161" s="65" t="s">
        <v>176</v>
      </c>
      <c r="D161" s="66" t="s">
        <v>188</v>
      </c>
      <c r="E161" s="5">
        <f>COUNTIF(C159:C259,"(Col)")</f>
        <v>1</v>
      </c>
      <c r="F161" s="5"/>
    </row>
    <row r="162" spans="1:6" ht="12">
      <c r="A162" s="5">
        <f t="shared" si="0"/>
        <v>1923</v>
      </c>
      <c r="B162" s="5" t="str">
        <f t="shared" si="0"/>
        <v>GIRARDENGO Costante (Ita)</v>
      </c>
      <c r="C162" s="65" t="s">
        <v>176</v>
      </c>
      <c r="D162" s="66" t="s">
        <v>189</v>
      </c>
      <c r="E162" s="5">
        <f>COUNTIF(C160:C260,"(Spa)")</f>
        <v>4</v>
      </c>
      <c r="F162" s="5"/>
    </row>
    <row r="163" spans="1:6" ht="12">
      <c r="A163" s="5">
        <f t="shared" si="0"/>
        <v>1924</v>
      </c>
      <c r="B163" s="5" t="str">
        <f t="shared" si="0"/>
        <v>ENRICI Giuseppe (Ita)</v>
      </c>
      <c r="C163" s="65" t="s">
        <v>176</v>
      </c>
      <c r="D163" s="66" t="s">
        <v>191</v>
      </c>
      <c r="E163" s="5">
        <f>COUNTIF(C161:C261,"(Rus)")</f>
        <v>3</v>
      </c>
      <c r="F163" s="5"/>
    </row>
    <row r="164" spans="1:6" ht="12">
      <c r="A164" s="5">
        <f t="shared" si="0"/>
        <v>1925</v>
      </c>
      <c r="B164" s="5" t="str">
        <f t="shared" si="0"/>
        <v>BINDA Alfredo (Ita)</v>
      </c>
      <c r="C164" s="65" t="s">
        <v>176</v>
      </c>
      <c r="D164" s="5"/>
      <c r="E164" s="66">
        <f>SUM(E152:E163)</f>
        <v>99</v>
      </c>
      <c r="F164" s="5"/>
    </row>
    <row r="165" spans="1:6" ht="12">
      <c r="A165" s="5">
        <f t="shared" si="0"/>
        <v>1926</v>
      </c>
      <c r="B165" s="5" t="str">
        <f t="shared" si="0"/>
        <v>BRUNERO Giovanni (Ita)</v>
      </c>
      <c r="C165" s="65" t="s">
        <v>176</v>
      </c>
      <c r="D165" s="5"/>
      <c r="E165" s="5"/>
      <c r="F165" s="5"/>
    </row>
    <row r="166" spans="1:6" ht="12">
      <c r="A166" s="5">
        <f t="shared" si="0"/>
        <v>1927</v>
      </c>
      <c r="B166" s="5" t="str">
        <f t="shared" si="0"/>
        <v>BINDA Alfredo (Ita)</v>
      </c>
      <c r="C166" s="65" t="s">
        <v>176</v>
      </c>
      <c r="D166" s="5"/>
      <c r="E166" s="5"/>
      <c r="F166" s="5"/>
    </row>
    <row r="167" spans="1:6" ht="12">
      <c r="A167" s="5">
        <f t="shared" si="0"/>
        <v>1928</v>
      </c>
      <c r="B167" s="5" t="str">
        <f t="shared" si="0"/>
        <v>BINDA Alfredo (Ita)</v>
      </c>
      <c r="C167" s="65" t="s">
        <v>176</v>
      </c>
      <c r="D167" s="5"/>
      <c r="E167" s="5"/>
      <c r="F167" s="5"/>
    </row>
    <row r="168" spans="1:6" ht="12">
      <c r="A168" s="5">
        <f t="shared" si="0"/>
        <v>1929</v>
      </c>
      <c r="B168" s="5" t="str">
        <f t="shared" si="0"/>
        <v>BINDA Alfredo (Ita)</v>
      </c>
      <c r="C168" s="65" t="s">
        <v>176</v>
      </c>
      <c r="D168" s="5"/>
      <c r="E168" s="5"/>
      <c r="F168" s="5"/>
    </row>
    <row r="169" spans="1:6" ht="12">
      <c r="A169" s="5">
        <f t="shared" si="0"/>
        <v>1930</v>
      </c>
      <c r="B169" s="5" t="str">
        <f t="shared" si="0"/>
        <v>MARCHISIO Luigi (Ita)</v>
      </c>
      <c r="C169" s="65" t="s">
        <v>176</v>
      </c>
      <c r="D169" s="5"/>
      <c r="E169" s="5"/>
      <c r="F169" s="5"/>
    </row>
    <row r="170" spans="1:6" ht="12">
      <c r="A170" s="5">
        <f t="shared" si="0"/>
        <v>1931</v>
      </c>
      <c r="B170" s="5" t="str">
        <f t="shared" si="0"/>
        <v>CAMUSSO Francesco (Ita)</v>
      </c>
      <c r="C170" s="65" t="s">
        <v>176</v>
      </c>
      <c r="D170" s="5"/>
      <c r="E170" s="5"/>
      <c r="F170" s="5"/>
    </row>
    <row r="171" spans="1:6" ht="12">
      <c r="A171" s="5">
        <f t="shared" si="0"/>
        <v>1932</v>
      </c>
      <c r="B171" s="5" t="str">
        <f t="shared" si="0"/>
        <v>PESENTI Antonio (Ita)</v>
      </c>
      <c r="C171" s="65" t="s">
        <v>176</v>
      </c>
      <c r="D171" s="5"/>
      <c r="E171" s="5"/>
      <c r="F171" s="5"/>
    </row>
    <row r="172" spans="1:6" ht="12">
      <c r="A172" s="5">
        <f t="shared" si="0"/>
        <v>1933</v>
      </c>
      <c r="B172" s="5" t="str">
        <f t="shared" si="0"/>
        <v>BINDA Alfredo (Ita)</v>
      </c>
      <c r="C172" s="65" t="s">
        <v>176</v>
      </c>
      <c r="D172" s="5"/>
      <c r="E172" s="5"/>
      <c r="F172" s="5"/>
    </row>
    <row r="173" spans="1:6" ht="12">
      <c r="A173" s="5">
        <f t="shared" si="0"/>
        <v>1934</v>
      </c>
      <c r="B173" s="5" t="str">
        <f t="shared" si="0"/>
        <v>GUERRA Learco (Ita)</v>
      </c>
      <c r="C173" s="65" t="s">
        <v>176</v>
      </c>
      <c r="D173" s="5"/>
      <c r="E173" s="5"/>
      <c r="F173" s="5"/>
    </row>
    <row r="174" spans="1:6" ht="12">
      <c r="A174" s="5">
        <f t="shared" si="0"/>
        <v>1935</v>
      </c>
      <c r="B174" s="5" t="str">
        <f t="shared" si="0"/>
        <v>BERGAMASCHI Vasco (Ita)</v>
      </c>
      <c r="C174" s="65" t="s">
        <v>176</v>
      </c>
      <c r="D174" s="5"/>
      <c r="E174" s="5"/>
      <c r="F174" s="5"/>
    </row>
    <row r="175" spans="1:6" ht="12">
      <c r="A175" s="5">
        <f t="shared" si="0"/>
        <v>1936</v>
      </c>
      <c r="B175" s="5" t="str">
        <f t="shared" si="0"/>
        <v>BARTALI Gino (Ita)</v>
      </c>
      <c r="C175" s="65" t="s">
        <v>176</v>
      </c>
      <c r="D175" s="5"/>
      <c r="E175" s="5"/>
      <c r="F175" s="5"/>
    </row>
    <row r="176" spans="1:6" ht="12">
      <c r="A176" s="5">
        <f t="shared" si="0"/>
        <v>1937</v>
      </c>
      <c r="B176" s="5" t="str">
        <f t="shared" si="0"/>
        <v>BARTALI Gino (Ita)</v>
      </c>
      <c r="C176" s="65" t="s">
        <v>176</v>
      </c>
      <c r="D176" s="5"/>
      <c r="E176" s="5"/>
      <c r="F176" s="5"/>
    </row>
    <row r="177" spans="1:6" ht="12">
      <c r="A177" s="5">
        <f t="shared" si="0"/>
        <v>1938</v>
      </c>
      <c r="B177" s="5" t="str">
        <f t="shared" si="0"/>
        <v>VALETTI Giovanni (Ita)</v>
      </c>
      <c r="C177" s="65" t="s">
        <v>176</v>
      </c>
      <c r="D177" s="5"/>
      <c r="E177" s="5"/>
      <c r="F177" s="5"/>
    </row>
    <row r="178" spans="1:6" ht="12">
      <c r="A178" s="5">
        <f t="shared" si="0"/>
        <v>1939</v>
      </c>
      <c r="B178" s="5" t="str">
        <f t="shared" si="0"/>
        <v>VALETTI Giovanni (Ita)</v>
      </c>
      <c r="C178" s="65" t="s">
        <v>176</v>
      </c>
      <c r="D178" s="5"/>
      <c r="E178" s="5"/>
      <c r="F178" s="5"/>
    </row>
    <row r="179" spans="1:6" ht="12">
      <c r="A179" s="5">
        <f t="shared" si="0"/>
        <v>1940</v>
      </c>
      <c r="B179" s="5" t="str">
        <f t="shared" si="0"/>
        <v>COPPI Fausto (Ita)</v>
      </c>
      <c r="C179" s="65" t="s">
        <v>176</v>
      </c>
      <c r="D179" s="5"/>
      <c r="E179" s="5"/>
      <c r="F179" s="5"/>
    </row>
    <row r="180" spans="1:6" ht="12">
      <c r="A180" s="5">
        <f t="shared" si="0"/>
        <v>1946</v>
      </c>
      <c r="B180" s="5" t="str">
        <f t="shared" si="0"/>
        <v>BARTALI Gino (Ita)</v>
      </c>
      <c r="C180" s="65" t="s">
        <v>176</v>
      </c>
      <c r="D180" s="5"/>
      <c r="E180" s="5"/>
      <c r="F180" s="5"/>
    </row>
    <row r="181" spans="1:6" ht="12">
      <c r="A181" s="5">
        <f t="shared" si="0"/>
        <v>1947</v>
      </c>
      <c r="B181" s="5" t="str">
        <f t="shared" si="0"/>
        <v>COPPI Fausto (Ita)</v>
      </c>
      <c r="C181" s="65" t="s">
        <v>176</v>
      </c>
      <c r="D181" s="5"/>
      <c r="E181" s="5"/>
      <c r="F181" s="5"/>
    </row>
    <row r="182" spans="1:6" ht="12">
      <c r="A182" s="5">
        <f t="shared" si="0"/>
        <v>1948</v>
      </c>
      <c r="B182" s="5" t="str">
        <f t="shared" si="0"/>
        <v>MAGNI Fiorenzo (Ita)</v>
      </c>
      <c r="C182" s="65" t="s">
        <v>176</v>
      </c>
      <c r="D182" s="5"/>
      <c r="E182" s="5"/>
      <c r="F182" s="5"/>
    </row>
    <row r="183" spans="1:6" ht="12">
      <c r="A183" s="5">
        <f t="shared" si="0"/>
        <v>1949</v>
      </c>
      <c r="B183" s="5" t="str">
        <f t="shared" si="0"/>
        <v>COPPI Fausto (Ita)</v>
      </c>
      <c r="C183" s="65" t="s">
        <v>176</v>
      </c>
      <c r="D183" s="5"/>
      <c r="E183" s="5"/>
      <c r="F183" s="5"/>
    </row>
    <row r="184" spans="1:6" ht="12">
      <c r="A184" s="5">
        <f t="shared" si="0"/>
        <v>1950</v>
      </c>
      <c r="B184" s="5" t="str">
        <f t="shared" si="0"/>
        <v>KOBLET Hugo (Sui)</v>
      </c>
      <c r="C184" s="65" t="s">
        <v>173</v>
      </c>
      <c r="D184" s="5"/>
      <c r="E184" s="5"/>
      <c r="F184" s="5"/>
    </row>
    <row r="185" spans="1:6" ht="12">
      <c r="A185" s="5">
        <f t="shared" si="0"/>
        <v>1951</v>
      </c>
      <c r="B185" s="5" t="str">
        <f t="shared" si="0"/>
        <v>MAGNI Fiorenzo (Ita)</v>
      </c>
      <c r="C185" s="65" t="s">
        <v>176</v>
      </c>
      <c r="D185" s="5"/>
      <c r="E185" s="5"/>
      <c r="F185" s="5"/>
    </row>
    <row r="186" spans="1:6" ht="12">
      <c r="A186" s="5">
        <f t="shared" si="0"/>
        <v>1952</v>
      </c>
      <c r="B186" s="5" t="str">
        <f t="shared" si="0"/>
        <v>COPPI Fausto (Ita)</v>
      </c>
      <c r="C186" s="65" t="s">
        <v>176</v>
      </c>
      <c r="D186" s="5"/>
      <c r="E186" s="5"/>
      <c r="F186" s="5"/>
    </row>
    <row r="187" spans="1:6" ht="12">
      <c r="A187" s="5">
        <f t="shared" si="0"/>
        <v>1953</v>
      </c>
      <c r="B187" s="5" t="str">
        <f t="shared" si="0"/>
        <v>COPPI Fausto (Ita)</v>
      </c>
      <c r="C187" s="65" t="s">
        <v>176</v>
      </c>
      <c r="D187" s="5"/>
      <c r="E187" s="5"/>
      <c r="F187" s="5"/>
    </row>
    <row r="188" spans="1:6" ht="12">
      <c r="A188" s="5">
        <f t="shared" si="0"/>
        <v>1954</v>
      </c>
      <c r="B188" s="5" t="str">
        <f t="shared" si="0"/>
        <v>CLERICI Carlo (Sui)</v>
      </c>
      <c r="C188" s="65" t="s">
        <v>173</v>
      </c>
      <c r="D188" s="5"/>
      <c r="E188" s="5"/>
      <c r="F188" s="5"/>
    </row>
    <row r="189" spans="1:6" ht="12">
      <c r="A189" s="5">
        <f t="shared" si="0"/>
        <v>1955</v>
      </c>
      <c r="B189" s="5" t="str">
        <f t="shared" si="0"/>
        <v>MAGNI Fiorenzo (Ita)</v>
      </c>
      <c r="C189" s="65" t="s">
        <v>176</v>
      </c>
      <c r="D189" s="5"/>
      <c r="E189" s="5"/>
      <c r="F189" s="5"/>
    </row>
    <row r="190" spans="1:6" ht="12">
      <c r="A190" s="5">
        <f t="shared" si="0"/>
        <v>1956</v>
      </c>
      <c r="B190" s="5" t="str">
        <f t="shared" si="0"/>
        <v>GAUL Charly (Lux)</v>
      </c>
      <c r="C190" s="65" t="s">
        <v>177</v>
      </c>
      <c r="D190" s="5"/>
      <c r="E190" s="5"/>
      <c r="F190" s="5"/>
    </row>
    <row r="191" spans="1:6" ht="12">
      <c r="A191" s="5">
        <f t="shared" si="0"/>
        <v>1957</v>
      </c>
      <c r="B191" s="5" t="str">
        <f t="shared" si="0"/>
        <v>NENCINI Gastone (Ita)</v>
      </c>
      <c r="C191" s="65" t="s">
        <v>176</v>
      </c>
      <c r="D191" s="5"/>
      <c r="E191" s="5"/>
      <c r="F191" s="5"/>
    </row>
    <row r="192" spans="1:6" ht="12">
      <c r="A192" s="5">
        <f t="shared" si="0"/>
        <v>1958</v>
      </c>
      <c r="B192" s="5" t="str">
        <f t="shared" si="0"/>
        <v>BALDINI Ercole (Ita)</v>
      </c>
      <c r="C192" s="65" t="s">
        <v>176</v>
      </c>
      <c r="D192" s="5"/>
      <c r="E192" s="5"/>
      <c r="F192" s="5"/>
    </row>
    <row r="193" spans="1:6" ht="12">
      <c r="A193" s="5">
        <f t="shared" si="0"/>
        <v>1959</v>
      </c>
      <c r="B193" s="5" t="str">
        <f t="shared" si="0"/>
        <v>GAUL Charly (Lux)</v>
      </c>
      <c r="C193" s="65" t="s">
        <v>177</v>
      </c>
      <c r="D193" s="5"/>
      <c r="E193" s="5"/>
      <c r="F193" s="5"/>
    </row>
    <row r="194" spans="1:3" ht="12">
      <c r="A194" s="1">
        <f t="shared" si="0"/>
        <v>1960</v>
      </c>
      <c r="B194" s="1" t="str">
        <f t="shared" si="0"/>
        <v>ANQUETIL Jacques (Fra)</v>
      </c>
      <c r="C194" s="59" t="s">
        <v>178</v>
      </c>
    </row>
    <row r="195" spans="1:3" ht="12">
      <c r="A195" s="1">
        <f t="shared" si="0"/>
        <v>1961</v>
      </c>
      <c r="B195" s="1" t="str">
        <f t="shared" si="0"/>
        <v>PAMBIANCO Arnaldo (Ita)</v>
      </c>
      <c r="C195" s="59" t="s">
        <v>176</v>
      </c>
    </row>
    <row r="196" spans="1:3" ht="12">
      <c r="A196" s="1">
        <f>A50</f>
        <v>1962</v>
      </c>
      <c r="B196" s="1" t="str">
        <f>B50</f>
        <v>BALMAMION Franco (Ita)</v>
      </c>
      <c r="C196" s="59" t="s">
        <v>176</v>
      </c>
    </row>
    <row r="197" spans="1:3" ht="12">
      <c r="A197" s="1">
        <f t="shared" si="0"/>
        <v>1963</v>
      </c>
      <c r="B197" s="1" t="str">
        <f t="shared" si="0"/>
        <v>BALMAMION Franco (Ita)</v>
      </c>
      <c r="C197" s="59" t="s">
        <v>176</v>
      </c>
    </row>
    <row r="198" spans="1:3" ht="12">
      <c r="A198" s="1">
        <f t="shared" si="0"/>
        <v>1964</v>
      </c>
      <c r="B198" s="1" t="str">
        <f t="shared" si="0"/>
        <v>ANQUETIL Jacques (Fra)</v>
      </c>
      <c r="C198" s="59" t="s">
        <v>178</v>
      </c>
    </row>
    <row r="199" spans="1:3" ht="12">
      <c r="A199" s="1">
        <f t="shared" si="0"/>
        <v>1965</v>
      </c>
      <c r="B199" s="1" t="str">
        <f t="shared" si="0"/>
        <v>ADORNI Vittorio (Ita)</v>
      </c>
      <c r="C199" s="59" t="str">
        <f>RIGHT(B199,FIND(" ",B199)-2)</f>
        <v>(Ita)</v>
      </c>
    </row>
    <row r="200" spans="1:3" ht="12">
      <c r="A200" s="1">
        <f t="shared" si="0"/>
        <v>1966</v>
      </c>
      <c r="B200" s="1" t="str">
        <f t="shared" si="0"/>
        <v>MOTTA Gianni (Ita)</v>
      </c>
      <c r="C200" s="59" t="s">
        <v>176</v>
      </c>
    </row>
    <row r="201" spans="1:3" ht="12">
      <c r="A201" s="1">
        <f t="shared" si="0"/>
        <v>1967</v>
      </c>
      <c r="B201" s="1" t="str">
        <f t="shared" si="0"/>
        <v>GIMONDI Felice (Ita)</v>
      </c>
      <c r="C201" s="59" t="s">
        <v>176</v>
      </c>
    </row>
    <row r="202" spans="1:3" ht="12">
      <c r="A202" s="1">
        <f t="shared" si="0"/>
        <v>1968</v>
      </c>
      <c r="B202" s="1" t="str">
        <f t="shared" si="0"/>
        <v>MERCKX Eddy (Bel)</v>
      </c>
      <c r="C202" s="59" t="s">
        <v>175</v>
      </c>
    </row>
    <row r="203" spans="1:3" ht="12">
      <c r="A203" s="1">
        <f t="shared" si="0"/>
        <v>1969</v>
      </c>
      <c r="B203" s="1" t="str">
        <f t="shared" si="0"/>
        <v>GIMONDI Felice (Ita)</v>
      </c>
      <c r="C203" s="59" t="s">
        <v>176</v>
      </c>
    </row>
    <row r="204" spans="1:3" ht="12">
      <c r="A204" s="1">
        <f t="shared" si="0"/>
        <v>1970</v>
      </c>
      <c r="B204" s="1" t="str">
        <f t="shared" si="0"/>
        <v>MERCKX Eddy (Bel)</v>
      </c>
      <c r="C204" s="59" t="s">
        <v>175</v>
      </c>
    </row>
    <row r="205" spans="1:3" ht="12">
      <c r="A205" s="1">
        <f t="shared" si="0"/>
        <v>1971</v>
      </c>
      <c r="B205" s="1" t="str">
        <f t="shared" si="0"/>
        <v>PETTERSSON Gosta (Sue)</v>
      </c>
      <c r="C205" s="59" t="s">
        <v>190</v>
      </c>
    </row>
    <row r="206" spans="1:3" ht="12">
      <c r="A206" s="1">
        <f t="shared" si="0"/>
        <v>1972</v>
      </c>
      <c r="B206" s="1" t="str">
        <f t="shared" si="0"/>
        <v>MERCKX Eddy (Bel)</v>
      </c>
      <c r="C206" s="59" t="s">
        <v>175</v>
      </c>
    </row>
    <row r="207" spans="1:3" ht="12">
      <c r="A207" s="1">
        <f t="shared" si="0"/>
        <v>1973</v>
      </c>
      <c r="B207" s="1" t="str">
        <f t="shared" si="0"/>
        <v>MERCKX Eddy (Bel)</v>
      </c>
      <c r="C207" s="59" t="s">
        <v>175</v>
      </c>
    </row>
    <row r="208" spans="1:3" ht="12">
      <c r="A208" s="1">
        <f t="shared" si="0"/>
        <v>1974</v>
      </c>
      <c r="B208" s="1" t="str">
        <f t="shared" si="0"/>
        <v>MERCKX Eddy (Bel)</v>
      </c>
      <c r="C208" s="59" t="s">
        <v>175</v>
      </c>
    </row>
    <row r="209" spans="1:3" ht="12">
      <c r="A209" s="1">
        <f t="shared" si="0"/>
        <v>1975</v>
      </c>
      <c r="B209" s="1" t="str">
        <f t="shared" si="0"/>
        <v>BERTOGLIO Fausto (Ita)</v>
      </c>
      <c r="C209" s="59" t="s">
        <v>176</v>
      </c>
    </row>
    <row r="210" spans="1:3" ht="12">
      <c r="A210" s="1">
        <f t="shared" si="0"/>
        <v>1976</v>
      </c>
      <c r="B210" s="1" t="str">
        <f t="shared" si="0"/>
        <v>GIMONDI Felice (Ita)</v>
      </c>
      <c r="C210" s="59" t="s">
        <v>176</v>
      </c>
    </row>
    <row r="211" spans="1:3" ht="12">
      <c r="A211" s="1">
        <f t="shared" si="0"/>
        <v>1977</v>
      </c>
      <c r="B211" s="1" t="str">
        <f t="shared" si="0"/>
        <v>POLLENTIER Michel (Bel)</v>
      </c>
      <c r="C211" s="59" t="s">
        <v>175</v>
      </c>
    </row>
    <row r="212" spans="1:3" ht="12">
      <c r="A212" s="1">
        <f t="shared" si="0"/>
        <v>1978</v>
      </c>
      <c r="B212" s="1" t="str">
        <f t="shared" si="0"/>
        <v>DE MUYNCK Johan (Bel)</v>
      </c>
      <c r="C212" s="59" t="s">
        <v>175</v>
      </c>
    </row>
    <row r="213" spans="1:3" ht="12">
      <c r="A213" s="1">
        <f t="shared" si="0"/>
        <v>1979</v>
      </c>
      <c r="B213" s="1" t="str">
        <f t="shared" si="0"/>
        <v>SARONNI Giuseppe (Ita)</v>
      </c>
      <c r="C213" s="59" t="s">
        <v>176</v>
      </c>
    </row>
    <row r="214" spans="1:3" ht="12">
      <c r="A214" s="1">
        <f t="shared" si="0"/>
        <v>1980</v>
      </c>
      <c r="B214" s="1" t="str">
        <f t="shared" si="0"/>
        <v>HINAULT Bernard (Fra)</v>
      </c>
      <c r="C214" s="59" t="s">
        <v>178</v>
      </c>
    </row>
    <row r="215" spans="1:3" ht="12">
      <c r="A215" s="1">
        <f t="shared" si="0"/>
        <v>1981</v>
      </c>
      <c r="B215" s="1" t="str">
        <f t="shared" si="0"/>
        <v>BATTAGLIN Giovanni (Ita)</v>
      </c>
      <c r="C215" s="59" t="s">
        <v>176</v>
      </c>
    </row>
    <row r="216" spans="1:3" ht="12">
      <c r="A216" s="1">
        <f t="shared" si="0"/>
        <v>1982</v>
      </c>
      <c r="B216" s="1" t="str">
        <f t="shared" si="0"/>
        <v>HINAULT Bernard (Fra)</v>
      </c>
      <c r="C216" s="59" t="s">
        <v>178</v>
      </c>
    </row>
    <row r="217" spans="1:3" ht="12">
      <c r="A217" s="1">
        <f>A71</f>
        <v>1983</v>
      </c>
      <c r="B217" s="1" t="str">
        <f>B71</f>
        <v>SARONNI Giuseppe (Ita)</v>
      </c>
      <c r="C217" s="59" t="s">
        <v>176</v>
      </c>
    </row>
    <row r="218" spans="1:3" ht="12">
      <c r="A218" s="1">
        <f>A72</f>
        <v>1984</v>
      </c>
      <c r="B218" s="1" t="str">
        <f>B72</f>
        <v>MOSER Francesco (Ita)</v>
      </c>
      <c r="C218" s="59" t="s">
        <v>176</v>
      </c>
    </row>
    <row r="219" spans="1:3" ht="12">
      <c r="A219" s="1">
        <f aca="true" t="shared" si="1" ref="A219:B238">A73</f>
        <v>1985</v>
      </c>
      <c r="B219" s="1" t="str">
        <f t="shared" si="1"/>
        <v>HINAULT Bernard (Fra)</v>
      </c>
      <c r="C219" s="59" t="s">
        <v>178</v>
      </c>
    </row>
    <row r="220" spans="1:3" ht="12">
      <c r="A220" s="1">
        <f t="shared" si="1"/>
        <v>1986</v>
      </c>
      <c r="B220" s="1" t="str">
        <f t="shared" si="1"/>
        <v>VISENTINI Roberto (Ita)</v>
      </c>
      <c r="C220" s="59" t="s">
        <v>176</v>
      </c>
    </row>
    <row r="221" spans="1:3" ht="12">
      <c r="A221" s="1">
        <f t="shared" si="1"/>
        <v>1987</v>
      </c>
      <c r="B221" s="1" t="str">
        <f t="shared" si="1"/>
        <v>ROCHE Stephen (Irl)</v>
      </c>
      <c r="C221" s="59" t="s">
        <v>179</v>
      </c>
    </row>
    <row r="222" spans="1:3" ht="12">
      <c r="A222" s="1">
        <f t="shared" si="1"/>
        <v>1988</v>
      </c>
      <c r="B222" s="1" t="str">
        <f t="shared" si="1"/>
        <v>HAMPSTEN Andrew (Usa)</v>
      </c>
      <c r="C222" s="59" t="s">
        <v>180</v>
      </c>
    </row>
    <row r="223" spans="1:3" ht="12">
      <c r="A223" s="1">
        <f t="shared" si="1"/>
        <v>1989</v>
      </c>
      <c r="B223" s="1" t="str">
        <f t="shared" si="1"/>
        <v>FIGNON Laurent (Fra)</v>
      </c>
      <c r="C223" s="59" t="s">
        <v>178</v>
      </c>
    </row>
    <row r="224" spans="1:3" ht="12">
      <c r="A224" s="1">
        <f t="shared" si="1"/>
        <v>1990</v>
      </c>
      <c r="B224" s="1" t="str">
        <f t="shared" si="1"/>
        <v>BUGNO Gianni (Ita)</v>
      </c>
      <c r="C224" s="59" t="s">
        <v>176</v>
      </c>
    </row>
    <row r="225" spans="1:3" ht="12">
      <c r="A225" s="1">
        <f t="shared" si="1"/>
        <v>1991</v>
      </c>
      <c r="B225" s="1" t="str">
        <f t="shared" si="1"/>
        <v>CHIOCCIOLI Franco (Ita)</v>
      </c>
      <c r="C225" s="59" t="s">
        <v>176</v>
      </c>
    </row>
    <row r="226" spans="1:3" ht="12">
      <c r="A226" s="1">
        <f t="shared" si="1"/>
        <v>1992</v>
      </c>
      <c r="B226" s="1" t="str">
        <f t="shared" si="1"/>
        <v>INDURAIN Miguel (Spa)</v>
      </c>
      <c r="C226" s="59" t="s">
        <v>181</v>
      </c>
    </row>
    <row r="227" spans="1:3" ht="12">
      <c r="A227" s="1">
        <f t="shared" si="1"/>
        <v>1993</v>
      </c>
      <c r="B227" s="1" t="str">
        <f t="shared" si="1"/>
        <v>INDURAIN Miguel (Spa)</v>
      </c>
      <c r="C227" s="59" t="s">
        <v>181</v>
      </c>
    </row>
    <row r="228" spans="1:3" ht="12">
      <c r="A228" s="1">
        <f t="shared" si="1"/>
        <v>1994</v>
      </c>
      <c r="B228" s="1" t="str">
        <f t="shared" si="1"/>
        <v>BERZIN Evgueni (Rus)</v>
      </c>
      <c r="C228" s="59" t="s">
        <v>182</v>
      </c>
    </row>
    <row r="229" spans="1:3" ht="12">
      <c r="A229" s="1">
        <f t="shared" si="1"/>
        <v>1995</v>
      </c>
      <c r="B229" s="1" t="str">
        <f t="shared" si="1"/>
        <v>ROMINGER Tony (Sui)</v>
      </c>
      <c r="C229" s="59" t="s">
        <v>173</v>
      </c>
    </row>
    <row r="230" spans="1:3" ht="12">
      <c r="A230" s="1">
        <f t="shared" si="1"/>
        <v>1996</v>
      </c>
      <c r="B230" s="1" t="str">
        <f t="shared" si="1"/>
        <v>TONKOV Pavel (Rus)</v>
      </c>
      <c r="C230" s="59" t="s">
        <v>182</v>
      </c>
    </row>
    <row r="231" spans="1:3" ht="12">
      <c r="A231" s="1">
        <f t="shared" si="1"/>
        <v>1997</v>
      </c>
      <c r="B231" s="1" t="str">
        <f t="shared" si="1"/>
        <v>GOTTI Ivan (Ita)</v>
      </c>
      <c r="C231" s="59" t="str">
        <f>RIGHT(B231,FIND(" ",B231)-1)</f>
        <v>(Ita)</v>
      </c>
    </row>
    <row r="232" spans="1:3" ht="12">
      <c r="A232" s="1">
        <f t="shared" si="1"/>
        <v>1998</v>
      </c>
      <c r="B232" s="1" t="str">
        <f t="shared" si="1"/>
        <v>PANTANI Marco (Ita)</v>
      </c>
      <c r="C232" s="59" t="s">
        <v>176</v>
      </c>
    </row>
    <row r="233" spans="1:3" ht="12">
      <c r="A233" s="1">
        <f t="shared" si="1"/>
        <v>1999</v>
      </c>
      <c r="B233" s="1" t="str">
        <f t="shared" si="1"/>
        <v>GOTTI Ivan (Ita)</v>
      </c>
      <c r="C233" s="59" t="s">
        <v>176</v>
      </c>
    </row>
    <row r="234" spans="1:3" ht="12">
      <c r="A234" s="1">
        <f t="shared" si="1"/>
        <v>2000</v>
      </c>
      <c r="B234" s="1" t="str">
        <f t="shared" si="1"/>
        <v>GARZELLI Stefano (Ita)</v>
      </c>
      <c r="C234" s="59" t="s">
        <v>176</v>
      </c>
    </row>
    <row r="235" spans="1:3" ht="12">
      <c r="A235" s="1">
        <f t="shared" si="1"/>
        <v>2001</v>
      </c>
      <c r="B235" s="1" t="str">
        <f t="shared" si="1"/>
        <v>SIMONI Gilberto (Ita)</v>
      </c>
      <c r="C235" s="59" t="s">
        <v>176</v>
      </c>
    </row>
    <row r="236" spans="1:3" ht="12">
      <c r="A236" s="1">
        <f t="shared" si="1"/>
        <v>2002</v>
      </c>
      <c r="B236" s="1" t="str">
        <f t="shared" si="1"/>
        <v>SAVOLDELLI Paolo (Ita)</v>
      </c>
      <c r="C236" s="59" t="s">
        <v>176</v>
      </c>
    </row>
    <row r="237" spans="1:3" ht="12">
      <c r="A237" s="1">
        <f t="shared" si="1"/>
        <v>2003</v>
      </c>
      <c r="B237" s="1" t="str">
        <f t="shared" si="1"/>
        <v>SIMONI Gilberto (Ita)</v>
      </c>
      <c r="C237" s="59" t="s">
        <v>176</v>
      </c>
    </row>
    <row r="238" spans="1:3" ht="12">
      <c r="A238" s="1">
        <f t="shared" si="1"/>
        <v>2004</v>
      </c>
      <c r="B238" s="1" t="str">
        <f t="shared" si="1"/>
        <v>CUNEGO Damiano (Ita)</v>
      </c>
      <c r="C238" s="59" t="s">
        <v>176</v>
      </c>
    </row>
    <row r="239" spans="1:3" ht="12">
      <c r="A239" s="1">
        <f>A93</f>
        <v>2005</v>
      </c>
      <c r="B239" s="1" t="str">
        <f>B93</f>
        <v>SAVOLDELLI Paolo (Ita)</v>
      </c>
      <c r="C239" s="59" t="s">
        <v>176</v>
      </c>
    </row>
    <row r="240" spans="1:3" ht="12">
      <c r="A240" s="1">
        <f aca="true" t="shared" si="2" ref="A240:B254">A94</f>
        <v>2006</v>
      </c>
      <c r="B240" s="1" t="str">
        <f t="shared" si="2"/>
        <v>BASSO Ivan (Ita)</v>
      </c>
      <c r="C240" s="59" t="s">
        <v>176</v>
      </c>
    </row>
    <row r="241" spans="1:3" ht="12">
      <c r="A241" s="1">
        <f t="shared" si="2"/>
        <v>2007</v>
      </c>
      <c r="B241" s="1" t="str">
        <f t="shared" si="2"/>
        <v>DI LUCA Danilo (Ita)</v>
      </c>
      <c r="C241" s="59" t="s">
        <v>176</v>
      </c>
    </row>
    <row r="242" spans="1:3" ht="12">
      <c r="A242" s="1">
        <f t="shared" si="2"/>
        <v>2008</v>
      </c>
      <c r="B242" s="1" t="str">
        <f t="shared" si="2"/>
        <v>CONTADOR Alberto (Spa)</v>
      </c>
      <c r="C242" s="59" t="s">
        <v>181</v>
      </c>
    </row>
    <row r="243" spans="1:3" ht="12">
      <c r="A243" s="1">
        <f t="shared" si="2"/>
        <v>2009</v>
      </c>
      <c r="B243" s="1" t="str">
        <f t="shared" si="2"/>
        <v>MENCHOV Denis (Rus)</v>
      </c>
      <c r="C243" s="59" t="s">
        <v>182</v>
      </c>
    </row>
    <row r="244" spans="1:3" ht="12">
      <c r="A244" s="1">
        <f t="shared" si="2"/>
        <v>2010</v>
      </c>
      <c r="B244" s="1" t="str">
        <f t="shared" si="2"/>
        <v>BASSO Ivan (Ita)</v>
      </c>
      <c r="C244" s="59" t="str">
        <f>RIGHT(B244,FIND(" ",B244)-1)</f>
        <v>(Ita)</v>
      </c>
    </row>
    <row r="245" spans="1:3" ht="12">
      <c r="A245" s="1">
        <f t="shared" si="2"/>
        <v>2011</v>
      </c>
      <c r="B245" s="1" t="str">
        <f t="shared" si="2"/>
        <v>SCARPONI Michele (Ita)</v>
      </c>
      <c r="C245" s="59" t="s">
        <v>176</v>
      </c>
    </row>
    <row r="246" spans="1:3" ht="12">
      <c r="A246" s="1">
        <f t="shared" si="2"/>
        <v>2012</v>
      </c>
      <c r="B246" s="1" t="str">
        <f t="shared" si="2"/>
        <v>HESJEDAL Ryder (Can)</v>
      </c>
      <c r="C246" s="59" t="s">
        <v>183</v>
      </c>
    </row>
    <row r="247" spans="1:3" ht="12">
      <c r="A247" s="1">
        <f t="shared" si="2"/>
        <v>2013</v>
      </c>
      <c r="B247" s="1" t="str">
        <f t="shared" si="2"/>
        <v>NIBALI Vincenzo (Ita)</v>
      </c>
      <c r="C247" s="59" t="s">
        <v>176</v>
      </c>
    </row>
    <row r="248" spans="1:3" ht="12">
      <c r="A248" s="1">
        <f t="shared" si="2"/>
        <v>2014</v>
      </c>
      <c r="B248" s="1" t="str">
        <f t="shared" si="2"/>
        <v>Quintana Nairo (Col)</v>
      </c>
      <c r="C248" s="59" t="s">
        <v>184</v>
      </c>
    </row>
    <row r="249" spans="1:3" ht="12">
      <c r="A249" s="1">
        <f t="shared" si="2"/>
        <v>2015</v>
      </c>
      <c r="B249" s="1" t="str">
        <f t="shared" si="2"/>
        <v>CONTADOR Alberto (Spa)</v>
      </c>
      <c r="C249" s="59" t="s">
        <v>181</v>
      </c>
    </row>
    <row r="250" spans="1:3" ht="12">
      <c r="A250" s="1">
        <f t="shared" si="2"/>
        <v>2016</v>
      </c>
      <c r="B250" s="1" t="str">
        <f t="shared" si="2"/>
        <v>NIBALI Vincenzo (Ita)</v>
      </c>
      <c r="C250" s="59" t="s">
        <v>176</v>
      </c>
    </row>
    <row r="251" spans="1:3" ht="12">
      <c r="A251" s="1">
        <f t="shared" si="2"/>
        <v>2017</v>
      </c>
      <c r="B251" s="1" t="str">
        <f t="shared" si="2"/>
        <v>Tom Dumoulin (Ola)</v>
      </c>
      <c r="C251" s="1" t="s">
        <v>219</v>
      </c>
    </row>
    <row r="252" spans="1:3" ht="12">
      <c r="A252" s="1">
        <f t="shared" si="2"/>
        <v>2018</v>
      </c>
      <c r="B252" s="1" t="str">
        <f t="shared" si="2"/>
        <v>Froome Chris (Inghilterra)</v>
      </c>
      <c r="C252" s="1" t="s">
        <v>220</v>
      </c>
    </row>
    <row r="253" spans="1:3" ht="12">
      <c r="A253" s="1">
        <f t="shared" si="2"/>
        <v>2019</v>
      </c>
      <c r="B253" s="1" t="str">
        <f t="shared" si="2"/>
        <v>Carapaz Richard (Ecuador)</v>
      </c>
      <c r="C253" s="1" t="s">
        <v>161</v>
      </c>
    </row>
    <row r="254" spans="1:3" ht="12">
      <c r="A254" s="1">
        <f t="shared" si="2"/>
        <v>2020</v>
      </c>
      <c r="B254" s="1" t="str">
        <f t="shared" si="2"/>
        <v>Tao Hart (Inghilterra)</v>
      </c>
      <c r="C254" s="1" t="s">
        <v>161</v>
      </c>
    </row>
    <row r="255" ht="12">
      <c r="A255" s="1">
        <f>A109</f>
        <v>2021</v>
      </c>
    </row>
    <row r="256" ht="12">
      <c r="A256" s="1">
        <f>A110</f>
        <v>2022</v>
      </c>
    </row>
    <row r="257" ht="12">
      <c r="A257" s="20">
        <f>COUNTA(A152:A250)</f>
        <v>99</v>
      </c>
    </row>
    <row r="259" spans="1:5" ht="12">
      <c r="A259" s="1">
        <f>A6</f>
        <v>1909</v>
      </c>
      <c r="B259" s="1" t="str">
        <f>C6</f>
        <v>GALETTI Carlo (Ita)</v>
      </c>
      <c r="C259" s="1" t="str">
        <f>C152</f>
        <v>(Ita)</v>
      </c>
      <c r="D259" s="20" t="s">
        <v>168</v>
      </c>
      <c r="E259" s="20">
        <f>COUNTIF($C$259:$C$357,"(Ita)")</f>
        <v>65</v>
      </c>
    </row>
    <row r="260" spans="1:5" ht="12">
      <c r="A260" s="1">
        <f aca="true" t="shared" si="3" ref="A260:A323">A7</f>
        <v>1910</v>
      </c>
      <c r="B260" s="1" t="str">
        <f aca="true" t="shared" si="4" ref="B260:B323">C7</f>
        <v>PAVESI Eberardo (Ita)</v>
      </c>
      <c r="C260" s="1" t="str">
        <f aca="true" t="shared" si="5" ref="C260:C320">C153</f>
        <v>(Ita)</v>
      </c>
      <c r="D260" s="20" t="s">
        <v>172</v>
      </c>
      <c r="E260" s="1">
        <f>COUNTIF($C$259:$C$357,"(Bel)")</f>
        <v>6</v>
      </c>
    </row>
    <row r="261" spans="1:5" ht="12">
      <c r="A261" s="1">
        <f t="shared" si="3"/>
        <v>1911</v>
      </c>
      <c r="B261" s="1" t="str">
        <f t="shared" si="4"/>
        <v>ROSSIGNOLI Giovanni (Ita)</v>
      </c>
      <c r="C261" s="1" t="str">
        <f t="shared" si="5"/>
        <v>(Ita)</v>
      </c>
      <c r="D261" s="20" t="s">
        <v>174</v>
      </c>
      <c r="E261" s="1">
        <f>COUNTIF($C$259:$C$357,"(Sui)")</f>
        <v>2</v>
      </c>
    </row>
    <row r="262" spans="1:5" ht="12">
      <c r="A262" s="1">
        <f t="shared" si="3"/>
        <v>1912</v>
      </c>
      <c r="B262" s="1" t="str">
        <f t="shared" si="4"/>
        <v>PEUGEOT (Int)</v>
      </c>
      <c r="C262" s="1" t="str">
        <f t="shared" si="5"/>
        <v>(Ita)</v>
      </c>
      <c r="D262" s="20" t="s">
        <v>169</v>
      </c>
      <c r="E262" s="1">
        <f>COUNTIF($C$259:$C$357,"(Fra)")</f>
        <v>6</v>
      </c>
    </row>
    <row r="263" spans="1:5" ht="12">
      <c r="A263" s="1">
        <f t="shared" si="3"/>
        <v>1913</v>
      </c>
      <c r="B263" s="1" t="str">
        <f t="shared" si="4"/>
        <v>PAVESI Eberardo (Ita)</v>
      </c>
      <c r="C263" s="1" t="str">
        <f t="shared" si="5"/>
        <v>(Ita)</v>
      </c>
      <c r="D263" s="20" t="s">
        <v>189</v>
      </c>
      <c r="E263" s="1">
        <f>COUNTIF($C$259:$C$357,"(Spa)")</f>
        <v>7</v>
      </c>
    </row>
    <row r="264" spans="1:5" ht="12">
      <c r="A264" s="1">
        <f t="shared" si="3"/>
        <v>1914</v>
      </c>
      <c r="B264" s="1" t="str">
        <f t="shared" si="4"/>
        <v>ALBINI Pierino (Ita)</v>
      </c>
      <c r="C264" s="1" t="str">
        <f t="shared" si="5"/>
        <v>(Ita)</v>
      </c>
      <c r="D264" s="20" t="s">
        <v>187</v>
      </c>
      <c r="E264" s="1">
        <f>COUNTIF($C$259:$C$357,"(Sue)")</f>
        <v>1</v>
      </c>
    </row>
    <row r="265" spans="1:5" ht="12">
      <c r="A265" s="1">
        <f t="shared" si="3"/>
        <v>1919</v>
      </c>
      <c r="B265" s="1" t="str">
        <f t="shared" si="4"/>
        <v>BELLONI Gaetano (Ita)</v>
      </c>
      <c r="C265" s="1" t="str">
        <f t="shared" si="5"/>
        <v>(Ita)</v>
      </c>
      <c r="D265" s="20" t="s">
        <v>200</v>
      </c>
      <c r="E265" s="1">
        <f>COUNTIF($C$259:$C$357,"(Gbr)")</f>
        <v>1</v>
      </c>
    </row>
    <row r="266" spans="1:5" ht="12">
      <c r="A266" s="1">
        <f t="shared" si="3"/>
        <v>1920</v>
      </c>
      <c r="B266" s="1" t="str">
        <f t="shared" si="4"/>
        <v>GREMO Angelo (Ita)</v>
      </c>
      <c r="C266" s="1" t="str">
        <f t="shared" si="5"/>
        <v>(Ita)</v>
      </c>
      <c r="D266" s="20" t="s">
        <v>201</v>
      </c>
      <c r="E266" s="1">
        <f>COUNTIF($C$259:$C$357,"(Ola)")</f>
        <v>1</v>
      </c>
    </row>
    <row r="267" spans="1:5" ht="12">
      <c r="A267" s="1">
        <f t="shared" si="3"/>
        <v>1921</v>
      </c>
      <c r="B267" s="1" t="str">
        <f t="shared" si="4"/>
        <v>BELLONI Gaetano (Ita)</v>
      </c>
      <c r="C267" s="1" t="str">
        <f t="shared" si="5"/>
        <v>(Ita)</v>
      </c>
      <c r="D267" s="20" t="s">
        <v>191</v>
      </c>
      <c r="E267" s="1">
        <f>COUNTIF($C$259:$C$357,"(Rus)")</f>
        <v>4</v>
      </c>
    </row>
    <row r="268" spans="1:5" ht="12">
      <c r="A268" s="1">
        <f t="shared" si="3"/>
        <v>1922</v>
      </c>
      <c r="B268" s="1" t="str">
        <f t="shared" si="4"/>
        <v>AIMO Bartolomeo (Ita)</v>
      </c>
      <c r="C268" s="1" t="str">
        <f t="shared" si="5"/>
        <v>(Ita)</v>
      </c>
      <c r="D268" s="20" t="s">
        <v>186</v>
      </c>
      <c r="E268" s="1">
        <f>COUNTIF($C$259:$C$357,"(Usa)")</f>
        <v>1</v>
      </c>
    </row>
    <row r="269" spans="1:5" ht="12">
      <c r="A269" s="1">
        <f t="shared" si="3"/>
        <v>1923</v>
      </c>
      <c r="B269" s="1" t="str">
        <f t="shared" si="4"/>
        <v>BRUNERO Giovanni (Ita)</v>
      </c>
      <c r="C269" s="1" t="str">
        <f t="shared" si="5"/>
        <v>(Ita)</v>
      </c>
      <c r="D269" s="20" t="s">
        <v>202</v>
      </c>
      <c r="E269" s="1">
        <f>COUNTIF($C$259:$C$357,"(Ucr)")</f>
        <v>1</v>
      </c>
    </row>
    <row r="270" spans="1:5" ht="12">
      <c r="A270" s="1">
        <f t="shared" si="3"/>
        <v>1924</v>
      </c>
      <c r="B270" s="1" t="str">
        <f t="shared" si="4"/>
        <v>GAY Federico (Ita)</v>
      </c>
      <c r="C270" s="1" t="str">
        <f t="shared" si="5"/>
        <v>(Ita)</v>
      </c>
      <c r="D270" s="20" t="s">
        <v>170</v>
      </c>
      <c r="E270" s="1">
        <f>COUNTIF($C$259:$C$357,"(Lux)")</f>
        <v>1</v>
      </c>
    </row>
    <row r="271" spans="1:5" ht="12">
      <c r="A271" s="1">
        <f t="shared" si="3"/>
        <v>1925</v>
      </c>
      <c r="B271" s="1" t="str">
        <f t="shared" si="4"/>
        <v>GIRARDENGO Costante (Ita)</v>
      </c>
      <c r="C271" s="1" t="str">
        <f t="shared" si="5"/>
        <v>(Ita)</v>
      </c>
      <c r="D271" s="20" t="s">
        <v>188</v>
      </c>
      <c r="E271" s="1">
        <f>COUNTIF($C$259:$C$357,"(Col)")</f>
        <v>3</v>
      </c>
    </row>
    <row r="272" spans="1:5" ht="12">
      <c r="A272" s="1">
        <f t="shared" si="3"/>
        <v>1926</v>
      </c>
      <c r="B272" s="1" t="str">
        <f t="shared" si="4"/>
        <v>BINDA Alfredo (Ita)</v>
      </c>
      <c r="C272" s="1" t="str">
        <f t="shared" si="5"/>
        <v>(Ita)</v>
      </c>
      <c r="E272" s="20">
        <f>SUM(E259:E271)</f>
        <v>99</v>
      </c>
    </row>
    <row r="273" spans="1:3" ht="12">
      <c r="A273" s="1">
        <f t="shared" si="3"/>
        <v>1927</v>
      </c>
      <c r="B273" s="1" t="str">
        <f t="shared" si="4"/>
        <v>BRUNERO Giovanni (Ita)</v>
      </c>
      <c r="C273" s="1" t="str">
        <f t="shared" si="5"/>
        <v>(Ita)</v>
      </c>
    </row>
    <row r="274" spans="1:3" ht="12">
      <c r="A274" s="1">
        <f t="shared" si="3"/>
        <v>1928</v>
      </c>
      <c r="B274" s="1" t="str">
        <f t="shared" si="4"/>
        <v>PANECRA Giuseppe (Ita)</v>
      </c>
      <c r="C274" s="1" t="str">
        <f t="shared" si="5"/>
        <v>(Ita)</v>
      </c>
    </row>
    <row r="275" spans="1:3" ht="12">
      <c r="A275" s="1">
        <f t="shared" si="3"/>
        <v>1929</v>
      </c>
      <c r="B275" s="1" t="str">
        <f t="shared" si="4"/>
        <v>PIEMONTESI Domenico (Ita)</v>
      </c>
      <c r="C275" s="1" t="str">
        <f t="shared" si="5"/>
        <v>(Ita)</v>
      </c>
    </row>
    <row r="276" spans="1:3" ht="12">
      <c r="A276" s="1">
        <f t="shared" si="3"/>
        <v>1930</v>
      </c>
      <c r="B276" s="1" t="str">
        <f t="shared" si="4"/>
        <v>GIACOBBE Luigi (Ita)</v>
      </c>
      <c r="C276" s="1" t="str">
        <f t="shared" si="5"/>
        <v>(Ita)</v>
      </c>
    </row>
    <row r="277" spans="1:3" ht="12">
      <c r="A277" s="1">
        <f t="shared" si="3"/>
        <v>1931</v>
      </c>
      <c r="B277" s="1" t="str">
        <f t="shared" si="4"/>
        <v>GIACOBBE Luigi (Ita)</v>
      </c>
      <c r="C277" s="1" t="str">
        <f t="shared" si="5"/>
        <v>(Ita)</v>
      </c>
    </row>
    <row r="278" spans="1:3" ht="12">
      <c r="A278" s="1">
        <f t="shared" si="3"/>
        <v>1932</v>
      </c>
      <c r="B278" s="1" t="str">
        <f t="shared" si="4"/>
        <v>DEMUYSERE Jef (Bel)</v>
      </c>
      <c r="C278" s="1" t="s">
        <v>175</v>
      </c>
    </row>
    <row r="279" spans="1:3" ht="12">
      <c r="A279" s="1">
        <f t="shared" si="3"/>
        <v>1933</v>
      </c>
      <c r="B279" s="1" t="str">
        <f t="shared" si="4"/>
        <v>DEMUYSERE Jef (Bel)</v>
      </c>
      <c r="C279" s="1" t="s">
        <v>175</v>
      </c>
    </row>
    <row r="280" spans="1:3" ht="12">
      <c r="A280" s="1">
        <f t="shared" si="3"/>
        <v>1934</v>
      </c>
      <c r="B280" s="1" t="str">
        <f t="shared" si="4"/>
        <v>CAMUSSO Francesco (Ita)</v>
      </c>
      <c r="C280" s="1" t="str">
        <f t="shared" si="5"/>
        <v>(Ita)</v>
      </c>
    </row>
    <row r="281" spans="1:3" ht="12">
      <c r="A281" s="1">
        <f t="shared" si="3"/>
        <v>1935</v>
      </c>
      <c r="B281" s="1" t="str">
        <f t="shared" si="4"/>
        <v>MARTANO Giuseppe (Ita)</v>
      </c>
      <c r="C281" s="1" t="str">
        <f t="shared" si="5"/>
        <v>(Ita)</v>
      </c>
    </row>
    <row r="282" spans="1:3" ht="12">
      <c r="A282" s="1">
        <f t="shared" si="3"/>
        <v>1936</v>
      </c>
      <c r="B282" s="1" t="str">
        <f t="shared" si="4"/>
        <v>OLMO Giuseppe (Ita)</v>
      </c>
      <c r="C282" s="1" t="str">
        <f t="shared" si="5"/>
        <v>(Ita)</v>
      </c>
    </row>
    <row r="283" spans="1:3" ht="12">
      <c r="A283" s="1">
        <f t="shared" si="3"/>
        <v>1937</v>
      </c>
      <c r="B283" s="1" t="str">
        <f t="shared" si="4"/>
        <v>VALETTI Giovanni (Ita)</v>
      </c>
      <c r="C283" s="1" t="str">
        <f t="shared" si="5"/>
        <v>(Ita)</v>
      </c>
    </row>
    <row r="284" spans="1:3" ht="12">
      <c r="A284" s="1">
        <f t="shared" si="3"/>
        <v>1938</v>
      </c>
      <c r="B284" s="1" t="str">
        <f t="shared" si="4"/>
        <v>CECCHI Ezio (Ita)</v>
      </c>
      <c r="C284" s="1" t="str">
        <f t="shared" si="5"/>
        <v>(Ita)</v>
      </c>
    </row>
    <row r="285" spans="1:3" ht="12">
      <c r="A285" s="1">
        <f t="shared" si="3"/>
        <v>1939</v>
      </c>
      <c r="B285" s="1" t="str">
        <f t="shared" si="4"/>
        <v>BARTALI Gino (Ita)</v>
      </c>
      <c r="C285" s="1" t="str">
        <f t="shared" si="5"/>
        <v>(Ita)</v>
      </c>
    </row>
    <row r="286" spans="1:3" ht="12">
      <c r="A286" s="1">
        <f t="shared" si="3"/>
        <v>1940</v>
      </c>
      <c r="B286" s="1" t="str">
        <f t="shared" si="4"/>
        <v>MOLLO Enrico (Ita)</v>
      </c>
      <c r="C286" s="1" t="str">
        <f t="shared" si="5"/>
        <v>(Ita)</v>
      </c>
    </row>
    <row r="287" spans="1:3" ht="12">
      <c r="A287" s="1">
        <f t="shared" si="3"/>
        <v>1946</v>
      </c>
      <c r="B287" s="1" t="str">
        <f t="shared" si="4"/>
        <v>COPPI Fausto (Ita)</v>
      </c>
      <c r="C287" s="1" t="str">
        <f t="shared" si="5"/>
        <v>(Ita)</v>
      </c>
    </row>
    <row r="288" spans="1:3" ht="12">
      <c r="A288" s="1">
        <f t="shared" si="3"/>
        <v>1947</v>
      </c>
      <c r="B288" s="1" t="str">
        <f t="shared" si="4"/>
        <v>BARTALI Gino (Ita)</v>
      </c>
      <c r="C288" s="1" t="str">
        <f t="shared" si="5"/>
        <v>(Ita)</v>
      </c>
    </row>
    <row r="289" spans="1:3" ht="12">
      <c r="A289" s="1">
        <f t="shared" si="3"/>
        <v>1948</v>
      </c>
      <c r="B289" s="1" t="str">
        <f t="shared" si="4"/>
        <v>CECCHI Ezio (Ita)</v>
      </c>
      <c r="C289" s="1" t="str">
        <f t="shared" si="5"/>
        <v>(Ita)</v>
      </c>
    </row>
    <row r="290" spans="1:3" ht="12">
      <c r="A290" s="1">
        <f t="shared" si="3"/>
        <v>1949</v>
      </c>
      <c r="B290" s="1" t="str">
        <f t="shared" si="4"/>
        <v>BARTALI Gino (Ita)</v>
      </c>
      <c r="C290" s="1" t="str">
        <f t="shared" si="5"/>
        <v>(Ita)</v>
      </c>
    </row>
    <row r="291" spans="1:3" ht="12">
      <c r="A291" s="1">
        <f t="shared" si="3"/>
        <v>1950</v>
      </c>
      <c r="B291" s="1" t="str">
        <f t="shared" si="4"/>
        <v>BARTALI Gino (Ita)</v>
      </c>
      <c r="C291" s="1" t="s">
        <v>176</v>
      </c>
    </row>
    <row r="292" spans="1:3" ht="12">
      <c r="A292" s="1">
        <f t="shared" si="3"/>
        <v>1951</v>
      </c>
      <c r="B292" s="1" t="str">
        <f t="shared" si="4"/>
        <v>VAN STEENBERGEN Rik (Bel)</v>
      </c>
      <c r="C292" s="1" t="s">
        <v>175</v>
      </c>
    </row>
    <row r="293" spans="1:3" ht="12">
      <c r="A293" s="1">
        <f t="shared" si="3"/>
        <v>1952</v>
      </c>
      <c r="B293" s="1" t="str">
        <f t="shared" si="4"/>
        <v>MAGNI Fiorenzo (Ita)</v>
      </c>
      <c r="C293" s="1" t="str">
        <f t="shared" si="5"/>
        <v>(Ita)</v>
      </c>
    </row>
    <row r="294" spans="1:3" ht="12">
      <c r="A294" s="1">
        <f t="shared" si="3"/>
        <v>1953</v>
      </c>
      <c r="B294" s="1" t="str">
        <f t="shared" si="4"/>
        <v>KOBLET Hugo (Sui)</v>
      </c>
      <c r="C294" s="1" t="s">
        <v>173</v>
      </c>
    </row>
    <row r="295" spans="1:3" ht="12">
      <c r="A295" s="1">
        <f t="shared" si="3"/>
        <v>1954</v>
      </c>
      <c r="B295" s="1" t="str">
        <f t="shared" si="4"/>
        <v>KOBLET Hugo (Sui)</v>
      </c>
      <c r="C295" s="1" t="str">
        <f t="shared" si="5"/>
        <v>(Sui)</v>
      </c>
    </row>
    <row r="296" spans="1:3" ht="12">
      <c r="A296" s="1">
        <f t="shared" si="3"/>
        <v>1955</v>
      </c>
      <c r="B296" s="1" t="str">
        <f t="shared" si="4"/>
        <v>COPPI Fausto (Ita)</v>
      </c>
      <c r="C296" s="1" t="str">
        <f t="shared" si="5"/>
        <v>(Ita)</v>
      </c>
    </row>
    <row r="297" spans="1:3" ht="12">
      <c r="A297" s="1">
        <f t="shared" si="3"/>
        <v>1956</v>
      </c>
      <c r="B297" s="1" t="str">
        <f t="shared" si="4"/>
        <v>MAGNI Fiorenzo (Ita)</v>
      </c>
      <c r="C297" s="1" t="s">
        <v>176</v>
      </c>
    </row>
    <row r="298" spans="1:3" ht="12">
      <c r="A298" s="1">
        <f t="shared" si="3"/>
        <v>1957</v>
      </c>
      <c r="B298" s="1" t="str">
        <f t="shared" si="4"/>
        <v>BOBET Louison (Fra)</v>
      </c>
      <c r="C298" s="1" t="s">
        <v>178</v>
      </c>
    </row>
    <row r="299" spans="1:3" ht="12">
      <c r="A299" s="1">
        <f t="shared" si="3"/>
        <v>1958</v>
      </c>
      <c r="B299" s="1" t="str">
        <f t="shared" si="4"/>
        <v>BRANKART Jean (Bel)</v>
      </c>
      <c r="C299" s="1" t="s">
        <v>175</v>
      </c>
    </row>
    <row r="300" spans="1:3" ht="12">
      <c r="A300" s="1">
        <f t="shared" si="3"/>
        <v>1959</v>
      </c>
      <c r="B300" s="1" t="str">
        <f t="shared" si="4"/>
        <v>ANQUETIL Jacques (Fra)</v>
      </c>
      <c r="C300" s="1" t="s">
        <v>178</v>
      </c>
    </row>
    <row r="301" spans="1:3" ht="12">
      <c r="A301" s="1">
        <f t="shared" si="3"/>
        <v>1960</v>
      </c>
      <c r="B301" s="1" t="str">
        <f t="shared" si="4"/>
        <v>NENCINI Gastone (Ita)</v>
      </c>
      <c r="C301" s="1" t="s">
        <v>176</v>
      </c>
    </row>
    <row r="302" spans="1:3" ht="12">
      <c r="A302" s="1">
        <f t="shared" si="3"/>
        <v>1961</v>
      </c>
      <c r="B302" s="1" t="str">
        <f t="shared" si="4"/>
        <v>ANQUETIL Jacques (Fra)</v>
      </c>
      <c r="C302" s="1" t="s">
        <v>178</v>
      </c>
    </row>
    <row r="303" spans="1:3" ht="12">
      <c r="A303" s="1">
        <f t="shared" si="3"/>
        <v>1962</v>
      </c>
      <c r="B303" s="1" t="str">
        <f t="shared" si="4"/>
        <v>MASSIGNAN Imerio (Ita)</v>
      </c>
      <c r="C303" s="1" t="str">
        <f t="shared" si="5"/>
        <v>(Ita)</v>
      </c>
    </row>
    <row r="304" spans="1:3" ht="12">
      <c r="A304" s="1">
        <f t="shared" si="3"/>
        <v>1963</v>
      </c>
      <c r="B304" s="1" t="str">
        <f t="shared" si="4"/>
        <v>ADORNI Vittorio (Ita)</v>
      </c>
      <c r="C304" s="1" t="str">
        <f t="shared" si="5"/>
        <v>(Ita)</v>
      </c>
    </row>
    <row r="305" spans="1:3" ht="12">
      <c r="A305" s="1">
        <f t="shared" si="3"/>
        <v>1964</v>
      </c>
      <c r="B305" s="1" t="str">
        <f t="shared" si="4"/>
        <v>ZILIOLI Italo (Ita)</v>
      </c>
      <c r="C305" s="1" t="s">
        <v>176</v>
      </c>
    </row>
    <row r="306" spans="1:3" ht="12">
      <c r="A306" s="1">
        <f t="shared" si="3"/>
        <v>1965</v>
      </c>
      <c r="B306" s="1" t="str">
        <f t="shared" si="4"/>
        <v>ZILIOLI Italo (Ita)</v>
      </c>
      <c r="C306" s="1" t="str">
        <f t="shared" si="5"/>
        <v>(Ita)</v>
      </c>
    </row>
    <row r="307" spans="1:3" ht="12">
      <c r="A307" s="1">
        <f t="shared" si="3"/>
        <v>1966</v>
      </c>
      <c r="B307" s="1" t="str">
        <f t="shared" si="4"/>
        <v>ZILIOLI Italo (Ita)</v>
      </c>
      <c r="C307" s="1" t="str">
        <f t="shared" si="5"/>
        <v>(Ita)</v>
      </c>
    </row>
    <row r="308" spans="1:3" ht="12">
      <c r="A308" s="1">
        <f t="shared" si="3"/>
        <v>1967</v>
      </c>
      <c r="B308" s="1" t="str">
        <f t="shared" si="4"/>
        <v>BALMAMION Franco (Ita)</v>
      </c>
      <c r="C308" s="1" t="str">
        <f t="shared" si="5"/>
        <v>(Ita)</v>
      </c>
    </row>
    <row r="309" spans="1:3" ht="12">
      <c r="A309" s="1">
        <f t="shared" si="3"/>
        <v>1968</v>
      </c>
      <c r="B309" s="1" t="str">
        <f t="shared" si="4"/>
        <v>ADORNI Vittorio (Ita)</v>
      </c>
      <c r="C309" s="1" t="s">
        <v>176</v>
      </c>
    </row>
    <row r="310" spans="1:3" ht="12">
      <c r="A310" s="1">
        <f t="shared" si="3"/>
        <v>1969</v>
      </c>
      <c r="B310" s="1" t="str">
        <f t="shared" si="4"/>
        <v>MICHELOTTO Claudio (Ita)</v>
      </c>
      <c r="C310" s="1" t="str">
        <f t="shared" si="5"/>
        <v>(Ita)</v>
      </c>
    </row>
    <row r="311" spans="1:3" ht="12">
      <c r="A311" s="1">
        <f t="shared" si="3"/>
        <v>1970</v>
      </c>
      <c r="B311" s="1" t="str">
        <f t="shared" si="4"/>
        <v>GIMONDI Felice (Ita)</v>
      </c>
      <c r="C311" s="1" t="s">
        <v>176</v>
      </c>
    </row>
    <row r="312" spans="1:3" ht="12">
      <c r="A312" s="1">
        <f t="shared" si="3"/>
        <v>1971</v>
      </c>
      <c r="B312" s="1" t="str">
        <f t="shared" si="4"/>
        <v>VAN SPRINGEL Herman (Bel)</v>
      </c>
      <c r="C312" s="1" t="s">
        <v>175</v>
      </c>
    </row>
    <row r="313" spans="1:3" ht="12">
      <c r="A313" s="1">
        <f t="shared" si="3"/>
        <v>1972</v>
      </c>
      <c r="B313" s="1" t="str">
        <f t="shared" si="4"/>
        <v>FUENTE José-Manuel (Spa)</v>
      </c>
      <c r="C313" s="1" t="s">
        <v>181</v>
      </c>
    </row>
    <row r="314" spans="1:3" ht="12">
      <c r="A314" s="1">
        <f>A61</f>
        <v>1973</v>
      </c>
      <c r="B314" s="1" t="str">
        <f t="shared" si="4"/>
        <v>GIMONDI Felice (Ita)</v>
      </c>
      <c r="C314" s="1" t="s">
        <v>176</v>
      </c>
    </row>
    <row r="315" spans="1:3" ht="12">
      <c r="A315" s="1">
        <f t="shared" si="3"/>
        <v>1974</v>
      </c>
      <c r="B315" s="1" t="str">
        <f t="shared" si="4"/>
        <v>BARONCHELLI Gianbattista (Ita)</v>
      </c>
      <c r="C315" s="1" t="s">
        <v>176</v>
      </c>
    </row>
    <row r="316" spans="1:3" ht="12">
      <c r="A316" s="1">
        <f t="shared" si="3"/>
        <v>1975</v>
      </c>
      <c r="B316" s="1" t="str">
        <f t="shared" si="4"/>
        <v>GALDOS Francisco (Spa)</v>
      </c>
      <c r="C316" s="1" t="s">
        <v>181</v>
      </c>
    </row>
    <row r="317" spans="1:3" ht="12">
      <c r="A317" s="1">
        <f t="shared" si="3"/>
        <v>1976</v>
      </c>
      <c r="B317" s="1" t="str">
        <f t="shared" si="4"/>
        <v>DE MUYNCKJohan (Bel)</v>
      </c>
      <c r="C317" s="1" t="s">
        <v>175</v>
      </c>
    </row>
    <row r="318" spans="1:3" ht="12">
      <c r="A318" s="1">
        <f t="shared" si="3"/>
        <v>1977</v>
      </c>
      <c r="B318" s="1" t="str">
        <f t="shared" si="4"/>
        <v>MOSER Francesco (Ita)</v>
      </c>
      <c r="C318" s="1" t="s">
        <v>176</v>
      </c>
    </row>
    <row r="319" spans="1:3" ht="12">
      <c r="A319" s="1">
        <f t="shared" si="3"/>
        <v>1978</v>
      </c>
      <c r="B319" s="1" t="str">
        <f t="shared" si="4"/>
        <v>BARONCHELLI Gianbattista (Ita)</v>
      </c>
      <c r="C319" s="1" t="s">
        <v>176</v>
      </c>
    </row>
    <row r="320" spans="1:3" ht="12">
      <c r="A320" s="1">
        <f t="shared" si="3"/>
        <v>1979</v>
      </c>
      <c r="B320" s="1" t="str">
        <f t="shared" si="4"/>
        <v>MOSER Francesco (Ita)</v>
      </c>
      <c r="C320" s="1" t="str">
        <f t="shared" si="5"/>
        <v>(Ita)</v>
      </c>
    </row>
    <row r="321" spans="1:3" ht="12">
      <c r="A321" s="1">
        <f t="shared" si="3"/>
        <v>1980</v>
      </c>
      <c r="B321" s="1" t="str">
        <f t="shared" si="4"/>
        <v>PANIZZA Wladimiro (Ita)</v>
      </c>
      <c r="C321" s="1" t="s">
        <v>176</v>
      </c>
    </row>
    <row r="322" spans="1:3" ht="12">
      <c r="A322" s="1">
        <f t="shared" si="3"/>
        <v>1981</v>
      </c>
      <c r="B322" s="1" t="str">
        <f t="shared" si="4"/>
        <v>PRIM Tommy (Sue)</v>
      </c>
      <c r="C322" s="1" t="s">
        <v>190</v>
      </c>
    </row>
    <row r="323" spans="1:3" ht="12">
      <c r="A323" s="1">
        <f t="shared" si="3"/>
        <v>1982</v>
      </c>
      <c r="B323" s="1" t="str">
        <f t="shared" si="4"/>
        <v>PRIM Tommy (Sue)</v>
      </c>
      <c r="C323" s="1" t="s">
        <v>178</v>
      </c>
    </row>
    <row r="324" spans="1:3" ht="12">
      <c r="A324" s="1">
        <f aca="true" t="shared" si="6" ref="A324:A363">A71</f>
        <v>1983</v>
      </c>
      <c r="B324" s="1" t="str">
        <f aca="true" t="shared" si="7" ref="B324:B361">C71</f>
        <v>VISENTINI Roberto (Ita)</v>
      </c>
      <c r="C324" s="1" t="str">
        <f>C217</f>
        <v>(Ita)</v>
      </c>
    </row>
    <row r="325" spans="1:3" ht="12">
      <c r="A325" s="1">
        <f t="shared" si="6"/>
        <v>1984</v>
      </c>
      <c r="B325" s="1" t="str">
        <f t="shared" si="7"/>
        <v>FIGNON Laurent (Fra)</v>
      </c>
      <c r="C325" s="1" t="s">
        <v>178</v>
      </c>
    </row>
    <row r="326" spans="1:3" ht="12">
      <c r="A326" s="1">
        <f t="shared" si="6"/>
        <v>1985</v>
      </c>
      <c r="B326" s="1" t="str">
        <f t="shared" si="7"/>
        <v>MOSER Francesco (Ita)</v>
      </c>
      <c r="C326" s="1" t="s">
        <v>176</v>
      </c>
    </row>
    <row r="327" spans="1:3" ht="12">
      <c r="A327" s="1">
        <f t="shared" si="6"/>
        <v>1986</v>
      </c>
      <c r="B327" s="1" t="str">
        <f t="shared" si="7"/>
        <v>SARONNI Giuseppe (Ita)</v>
      </c>
      <c r="C327" s="1" t="str">
        <f>C220</f>
        <v>(Ita)</v>
      </c>
    </row>
    <row r="328" spans="1:3" ht="12">
      <c r="A328" s="1">
        <f t="shared" si="6"/>
        <v>1987</v>
      </c>
      <c r="B328" s="1" t="str">
        <f t="shared" si="7"/>
        <v>MILLAR Robert (Gbr)</v>
      </c>
      <c r="C328" s="1" t="s">
        <v>197</v>
      </c>
    </row>
    <row r="329" spans="1:3" ht="12">
      <c r="A329" s="1">
        <f t="shared" si="6"/>
        <v>1988</v>
      </c>
      <c r="B329" s="1" t="str">
        <f t="shared" si="7"/>
        <v>BREUKINK Erik (Ola)</v>
      </c>
      <c r="C329" s="1" t="s">
        <v>198</v>
      </c>
    </row>
    <row r="330" spans="1:3" ht="12">
      <c r="A330" s="1">
        <f t="shared" si="6"/>
        <v>1989</v>
      </c>
      <c r="B330" s="1" t="str">
        <f t="shared" si="7"/>
        <v>GIUPPONI Flavio (Ita)</v>
      </c>
      <c r="C330" s="1" t="s">
        <v>176</v>
      </c>
    </row>
    <row r="331" spans="1:3" ht="12">
      <c r="A331" s="1">
        <f t="shared" si="6"/>
        <v>1990</v>
      </c>
      <c r="B331" s="1" t="str">
        <f t="shared" si="7"/>
        <v>MOTTET Charly (Fra)</v>
      </c>
      <c r="C331" s="1" t="s">
        <v>178</v>
      </c>
    </row>
    <row r="332" spans="1:3" ht="12">
      <c r="A332" s="1">
        <f t="shared" si="6"/>
        <v>1991</v>
      </c>
      <c r="B332" s="1" t="str">
        <f t="shared" si="7"/>
        <v>CHIAPPUCCI Claudio (Ita)</v>
      </c>
      <c r="C332" s="1" t="str">
        <f>C225</f>
        <v>(Ita)</v>
      </c>
    </row>
    <row r="333" spans="1:3" ht="12">
      <c r="A333" s="1">
        <f t="shared" si="6"/>
        <v>1992</v>
      </c>
      <c r="B333" s="1" t="str">
        <f t="shared" si="7"/>
        <v>CHIAPPUCCI Claudio (Ita)</v>
      </c>
      <c r="C333" s="1" t="s">
        <v>176</v>
      </c>
    </row>
    <row r="334" spans="1:3" ht="12">
      <c r="A334" s="1">
        <f t="shared" si="6"/>
        <v>1993</v>
      </c>
      <c r="B334" s="1" t="str">
        <f t="shared" si="7"/>
        <v>UGRUMOV Piotr (Rus)</v>
      </c>
      <c r="C334" s="1" t="s">
        <v>182</v>
      </c>
    </row>
    <row r="335" spans="1:3" ht="12">
      <c r="A335" s="1">
        <f t="shared" si="6"/>
        <v>1994</v>
      </c>
      <c r="B335" s="1" t="str">
        <f t="shared" si="7"/>
        <v>PANTANI Marco (Ita)</v>
      </c>
      <c r="C335" s="1" t="s">
        <v>176</v>
      </c>
    </row>
    <row r="336" spans="1:3" ht="12">
      <c r="A336" s="1">
        <f t="shared" si="6"/>
        <v>1995</v>
      </c>
      <c r="B336" s="1" t="str">
        <f t="shared" si="7"/>
        <v>BERZIN Evgueni (Rus)</v>
      </c>
      <c r="C336" s="1" t="s">
        <v>182</v>
      </c>
    </row>
    <row r="337" spans="1:3" ht="12">
      <c r="A337" s="1">
        <f t="shared" si="6"/>
        <v>1996</v>
      </c>
      <c r="B337" s="1" t="str">
        <f t="shared" si="7"/>
        <v>ZAINA Enrico (Ita)</v>
      </c>
      <c r="C337" s="1" t="s">
        <v>176</v>
      </c>
    </row>
    <row r="338" spans="1:3" ht="12">
      <c r="A338" s="1">
        <f t="shared" si="6"/>
        <v>1997</v>
      </c>
      <c r="B338" s="1" t="str">
        <f t="shared" si="7"/>
        <v>TONKOV Pavel (Rus)</v>
      </c>
      <c r="C338" s="1" t="s">
        <v>182</v>
      </c>
    </row>
    <row r="339" spans="1:3" ht="12">
      <c r="A339" s="1">
        <f t="shared" si="6"/>
        <v>1998</v>
      </c>
      <c r="B339" s="1" t="str">
        <f t="shared" si="7"/>
        <v>TONKOV Pavel (Rus)</v>
      </c>
      <c r="C339" s="1" t="s">
        <v>182</v>
      </c>
    </row>
    <row r="340" spans="1:3" ht="12">
      <c r="A340" s="1">
        <f t="shared" si="6"/>
        <v>1999</v>
      </c>
      <c r="B340" s="1" t="str">
        <f t="shared" si="7"/>
        <v>SAVOLDELLI Paolo (Ita)</v>
      </c>
      <c r="C340" s="1" t="str">
        <f>C233</f>
        <v>(Ita)</v>
      </c>
    </row>
    <row r="341" spans="1:3" ht="12">
      <c r="A341" s="1">
        <f t="shared" si="6"/>
        <v>2000</v>
      </c>
      <c r="B341" s="1" t="str">
        <f t="shared" si="7"/>
        <v>CASAGRANDE Francesco (Ita)</v>
      </c>
      <c r="C341" s="1" t="str">
        <f>C234</f>
        <v>(Ita)</v>
      </c>
    </row>
    <row r="342" spans="1:3" ht="12">
      <c r="A342" s="1">
        <f t="shared" si="6"/>
        <v>2001</v>
      </c>
      <c r="B342" s="1" t="str">
        <f t="shared" si="7"/>
        <v>OLANO Abraham (Spa)</v>
      </c>
      <c r="C342" s="1" t="s">
        <v>181</v>
      </c>
    </row>
    <row r="343" spans="1:3" ht="12">
      <c r="A343" s="1">
        <f t="shared" si="6"/>
        <v>2002</v>
      </c>
      <c r="B343" s="1" t="str">
        <f t="shared" si="7"/>
        <v>HAMYLTON Tyler (Usa)</v>
      </c>
      <c r="C343" s="1" t="s">
        <v>180</v>
      </c>
    </row>
    <row r="344" spans="1:3" ht="12">
      <c r="A344" s="1">
        <f t="shared" si="6"/>
        <v>2003</v>
      </c>
      <c r="B344" s="1" t="str">
        <f t="shared" si="7"/>
        <v>GARZELLI Stefano (Ita)</v>
      </c>
      <c r="C344" s="1" t="str">
        <f>C237</f>
        <v>(Ita)</v>
      </c>
    </row>
    <row r="345" spans="1:3" ht="12">
      <c r="A345" s="1">
        <f t="shared" si="6"/>
        <v>2004</v>
      </c>
      <c r="B345" s="1" t="str">
        <f t="shared" si="7"/>
        <v>GONCHAR Sergey (Ucr)</v>
      </c>
      <c r="C345" s="1" t="s">
        <v>199</v>
      </c>
    </row>
    <row r="346" spans="1:3" ht="12">
      <c r="A346" s="1">
        <f t="shared" si="6"/>
        <v>2005</v>
      </c>
      <c r="B346" s="1" t="str">
        <f t="shared" si="7"/>
        <v>SIMONI Gilberto (Ita)</v>
      </c>
      <c r="C346" s="1" t="str">
        <f>C239</f>
        <v>(Ita)</v>
      </c>
    </row>
    <row r="347" spans="1:3" ht="12">
      <c r="A347" s="1">
        <f t="shared" si="6"/>
        <v>2006</v>
      </c>
      <c r="B347" s="1" t="str">
        <f t="shared" si="7"/>
        <v>GUTIERREZ Josè Enrique (Spa)</v>
      </c>
      <c r="C347" s="1" t="s">
        <v>181</v>
      </c>
    </row>
    <row r="348" spans="1:3" ht="12">
      <c r="A348" s="1">
        <f t="shared" si="6"/>
        <v>2007</v>
      </c>
      <c r="B348" s="1" t="str">
        <f t="shared" si="7"/>
        <v>SCHLECK Andy (Lux)</v>
      </c>
      <c r="C348" s="1" t="s">
        <v>177</v>
      </c>
    </row>
    <row r="349" spans="1:3" ht="12">
      <c r="A349" s="1">
        <f t="shared" si="6"/>
        <v>2008</v>
      </c>
      <c r="B349" s="1" t="str">
        <f t="shared" si="7"/>
        <v>RICCO' Riccardo (Ita)</v>
      </c>
      <c r="C349" s="1" t="s">
        <v>176</v>
      </c>
    </row>
    <row r="350" spans="1:3" ht="12">
      <c r="A350" s="1">
        <f t="shared" si="6"/>
        <v>2009</v>
      </c>
      <c r="B350" s="1" t="str">
        <f t="shared" si="7"/>
        <v>SASTRE Carlos (Spa)</v>
      </c>
      <c r="C350" s="1" t="s">
        <v>181</v>
      </c>
    </row>
    <row r="351" spans="1:3" ht="12">
      <c r="A351" s="1">
        <f t="shared" si="6"/>
        <v>2010</v>
      </c>
      <c r="B351" s="1" t="str">
        <f t="shared" si="7"/>
        <v>ARROYO David (Spa)</v>
      </c>
      <c r="C351" s="1" t="s">
        <v>181</v>
      </c>
    </row>
    <row r="352" spans="1:3" ht="12">
      <c r="A352" s="1">
        <f t="shared" si="6"/>
        <v>2011</v>
      </c>
      <c r="B352" s="1" t="str">
        <f t="shared" si="7"/>
        <v>NIBALI Vincenzo (Ita)</v>
      </c>
      <c r="C352" s="1" t="str">
        <f>C245</f>
        <v>(Ita)</v>
      </c>
    </row>
    <row r="353" spans="1:3" ht="12">
      <c r="A353" s="1">
        <f t="shared" si="6"/>
        <v>2012</v>
      </c>
      <c r="B353" s="1" t="str">
        <f t="shared" si="7"/>
        <v>RODRIGUEZ Joaquim (Spa)</v>
      </c>
      <c r="C353" s="1" t="s">
        <v>181</v>
      </c>
    </row>
    <row r="354" spans="1:3" ht="12">
      <c r="A354" s="1">
        <f t="shared" si="6"/>
        <v>2013</v>
      </c>
      <c r="B354" s="1" t="str">
        <f t="shared" si="7"/>
        <v>URAN Rigoberto (Col)</v>
      </c>
      <c r="C354" s="1" t="s">
        <v>184</v>
      </c>
    </row>
    <row r="355" spans="1:3" ht="12">
      <c r="A355" s="1">
        <f t="shared" si="6"/>
        <v>2014</v>
      </c>
      <c r="B355" s="1" t="str">
        <f t="shared" si="7"/>
        <v>URAN Rigoberto (Col)</v>
      </c>
      <c r="C355" s="1" t="s">
        <v>184</v>
      </c>
    </row>
    <row r="356" spans="1:3" ht="12">
      <c r="A356" s="1">
        <f t="shared" si="6"/>
        <v>2015</v>
      </c>
      <c r="B356" s="1" t="str">
        <f t="shared" si="7"/>
        <v>Aru Fabio (ITA)</v>
      </c>
      <c r="C356" s="1" t="s">
        <v>176</v>
      </c>
    </row>
    <row r="357" spans="1:3" ht="12">
      <c r="A357" s="1">
        <f t="shared" si="6"/>
        <v>2016</v>
      </c>
      <c r="B357" s="1" t="str">
        <f t="shared" si="7"/>
        <v>Chaves Esteban (Col)</v>
      </c>
      <c r="C357" s="1" t="s">
        <v>184</v>
      </c>
    </row>
    <row r="358" spans="1:3" ht="12">
      <c r="A358" s="1">
        <f t="shared" si="6"/>
        <v>2017</v>
      </c>
      <c r="B358" s="1" t="str">
        <f t="shared" si="7"/>
        <v>Quintana Nairo (Col)</v>
      </c>
      <c r="C358" s="1" t="s">
        <v>184</v>
      </c>
    </row>
    <row r="359" spans="1:3" ht="12">
      <c r="A359" s="1">
        <f t="shared" si="6"/>
        <v>2018</v>
      </c>
      <c r="B359" s="1" t="str">
        <f>B105</f>
        <v>Tom Dumoulin (Ola)</v>
      </c>
      <c r="C359" s="1" t="s">
        <v>219</v>
      </c>
    </row>
    <row r="360" spans="1:3" ht="12">
      <c r="A360" s="1">
        <f t="shared" si="6"/>
        <v>2019</v>
      </c>
      <c r="B360" s="1" t="str">
        <f>B106</f>
        <v>Froome Chris (Inghilterra)</v>
      </c>
      <c r="C360" s="1" t="s">
        <v>220</v>
      </c>
    </row>
    <row r="361" spans="1:3" ht="12">
      <c r="A361" s="1">
        <f t="shared" si="6"/>
        <v>2020</v>
      </c>
      <c r="B361" s="1" t="str">
        <f t="shared" si="7"/>
        <v>Jai Hindley (Australia)</v>
      </c>
      <c r="C361" s="1" t="s">
        <v>161</v>
      </c>
    </row>
    <row r="362" ht="12">
      <c r="A362" s="1">
        <f t="shared" si="6"/>
        <v>2021</v>
      </c>
    </row>
    <row r="363" ht="12">
      <c r="A363" s="1">
        <f t="shared" si="6"/>
        <v>2022</v>
      </c>
    </row>
    <row r="364" ht="12">
      <c r="A364" s="20">
        <f>COUNTA(A259:A359)</f>
        <v>101</v>
      </c>
    </row>
    <row r="367" spans="1:5" ht="12">
      <c r="A367" s="1">
        <f>A6</f>
        <v>1909</v>
      </c>
      <c r="B367" s="1" t="str">
        <f>D6</f>
        <v>ROSSIGNOLI Giovanni (Ita)</v>
      </c>
      <c r="C367" s="1" t="s">
        <v>176</v>
      </c>
      <c r="D367" s="20" t="s">
        <v>168</v>
      </c>
      <c r="E367" s="20">
        <f>COUNTIF(C367:C465,"(Ita)")</f>
        <v>72</v>
      </c>
    </row>
    <row r="368" spans="1:5" ht="12">
      <c r="A368" s="1">
        <f aca="true" t="shared" si="8" ref="A368:A431">A7</f>
        <v>1910</v>
      </c>
      <c r="B368" s="1" t="str">
        <f aca="true" t="shared" si="9" ref="B368:B431">D7</f>
        <v>GANNA Luigi (Ita)</v>
      </c>
      <c r="C368" s="1" t="s">
        <v>176</v>
      </c>
      <c r="D368" s="20" t="s">
        <v>172</v>
      </c>
      <c r="E368" s="1">
        <f>COUNTIF(C367:C465,"(Bel)")</f>
        <v>2</v>
      </c>
    </row>
    <row r="369" spans="1:5" ht="12">
      <c r="A369" s="1">
        <f t="shared" si="8"/>
        <v>1911</v>
      </c>
      <c r="B369" s="1" t="str">
        <f t="shared" si="9"/>
        <v>GERBI Giovanni (Ita)</v>
      </c>
      <c r="C369" s="1" t="s">
        <v>176</v>
      </c>
      <c r="D369" s="20" t="s">
        <v>169</v>
      </c>
      <c r="E369" s="20">
        <f>COUNTIF($C$367:$C$465,"(Fra)")</f>
        <v>4</v>
      </c>
    </row>
    <row r="370" spans="1:5" ht="12">
      <c r="A370" s="1">
        <f t="shared" si="8"/>
        <v>1912</v>
      </c>
      <c r="B370" s="1" t="s">
        <v>203</v>
      </c>
      <c r="C370" s="1" t="s">
        <v>176</v>
      </c>
      <c r="D370" s="20" t="s">
        <v>174</v>
      </c>
      <c r="E370" s="20">
        <f>COUNTIF($C$367:$C$465,"(Sui)")</f>
        <v>3</v>
      </c>
    </row>
    <row r="371" spans="1:5" ht="12">
      <c r="A371" s="1">
        <f t="shared" si="8"/>
        <v>1913</v>
      </c>
      <c r="B371" s="1" t="str">
        <f t="shared" si="9"/>
        <v>AZZINI Giuseppe (Ita)</v>
      </c>
      <c r="C371" s="1" t="s">
        <v>176</v>
      </c>
      <c r="D371" s="20" t="s">
        <v>170</v>
      </c>
      <c r="E371" s="20">
        <f>COUNTIF($C$367:$C$465,"(Lux)")</f>
        <v>2</v>
      </c>
    </row>
    <row r="372" spans="1:5" ht="12">
      <c r="A372" s="1">
        <f t="shared" si="8"/>
        <v>1914</v>
      </c>
      <c r="B372" s="1" t="str">
        <f t="shared" si="9"/>
        <v>LUCOTTI Luigi (Ita)</v>
      </c>
      <c r="C372" s="1" t="s">
        <v>176</v>
      </c>
      <c r="D372" s="20" t="s">
        <v>189</v>
      </c>
      <c r="E372" s="20">
        <f>COUNTIF($C$367:$C$465,"(Spa)")</f>
        <v>7</v>
      </c>
    </row>
    <row r="373" spans="1:5" ht="12">
      <c r="A373" s="1">
        <f t="shared" si="8"/>
        <v>1919</v>
      </c>
      <c r="B373" s="1" t="str">
        <f t="shared" si="9"/>
        <v>BUYSSE Marcel (Bel)</v>
      </c>
      <c r="C373" s="1" t="s">
        <v>175</v>
      </c>
      <c r="D373" s="20" t="s">
        <v>187</v>
      </c>
      <c r="E373" s="20">
        <f>COUNTIF($C$367:$C$465,"(Sue)")</f>
        <v>1</v>
      </c>
    </row>
    <row r="374" spans="1:5" ht="12">
      <c r="A374" s="1">
        <f t="shared" si="8"/>
        <v>1920</v>
      </c>
      <c r="B374" s="1" t="str">
        <f t="shared" si="9"/>
        <v>ALAVOINE Jean (Fra)</v>
      </c>
      <c r="C374" s="1" t="s">
        <v>178</v>
      </c>
      <c r="D374" s="20" t="s">
        <v>186</v>
      </c>
      <c r="E374" s="1">
        <f>COUNTIF($C$367:$C$465,"(Usa)")</f>
        <v>2</v>
      </c>
    </row>
    <row r="375" spans="1:5" ht="12">
      <c r="A375" s="1">
        <f t="shared" si="8"/>
        <v>1921</v>
      </c>
      <c r="B375" s="1" t="str">
        <f t="shared" si="9"/>
        <v>AIMO Bartolomeo (Ita)</v>
      </c>
      <c r="C375" s="1" t="s">
        <v>176</v>
      </c>
      <c r="D375" s="20" t="s">
        <v>201</v>
      </c>
      <c r="E375" s="1">
        <f>COUNTIF($C$367:$C$465,"(Ola)")</f>
        <v>2</v>
      </c>
    </row>
    <row r="376" spans="1:5" ht="12">
      <c r="A376" s="1">
        <f t="shared" si="8"/>
        <v>1922</v>
      </c>
      <c r="B376" s="1" t="str">
        <f t="shared" si="9"/>
        <v>ENRICI Giuseppe (Ita)</v>
      </c>
      <c r="C376" s="1" t="s">
        <v>176</v>
      </c>
      <c r="D376" s="1" t="s">
        <v>191</v>
      </c>
      <c r="E376" s="1">
        <f>COUNTIF($C$367:$C$465,"(Rus)")</f>
        <v>1</v>
      </c>
    </row>
    <row r="377" spans="1:5" ht="12">
      <c r="A377" s="1">
        <f t="shared" si="8"/>
        <v>1923</v>
      </c>
      <c r="B377" s="1" t="str">
        <f t="shared" si="9"/>
        <v>AIMO Bartolomeo (Ita)</v>
      </c>
      <c r="C377" s="1" t="s">
        <v>176</v>
      </c>
      <c r="D377" s="1" t="s">
        <v>202</v>
      </c>
      <c r="E377" s="1">
        <f>COUNTIF($C$367:$C$465,"(Ucr)")</f>
        <v>1</v>
      </c>
    </row>
    <row r="378" spans="1:5" ht="12">
      <c r="A378" s="1">
        <f t="shared" si="8"/>
        <v>1924</v>
      </c>
      <c r="B378" s="1" t="str">
        <f t="shared" si="9"/>
        <v>GABRIELLI Angioli (Ita)</v>
      </c>
      <c r="C378" s="1" t="s">
        <v>176</v>
      </c>
      <c r="D378" s="1" t="s">
        <v>206</v>
      </c>
      <c r="E378" s="1">
        <f>COUNTIF($C$367:$C$465,"(Ven)")</f>
        <v>1</v>
      </c>
    </row>
    <row r="379" spans="1:5" ht="12">
      <c r="A379" s="1">
        <f t="shared" si="8"/>
        <v>1925</v>
      </c>
      <c r="B379" s="1" t="str">
        <f t="shared" si="9"/>
        <v>BRUNERO Giovanni (Ita)</v>
      </c>
      <c r="C379" s="1" t="s">
        <v>176</v>
      </c>
      <c r="D379" s="1" t="s">
        <v>207</v>
      </c>
      <c r="E379" s="1">
        <f>COUNTIF($C$367:$C$465,"(Aus)")</f>
        <v>1</v>
      </c>
    </row>
    <row r="380" spans="1:5" ht="12">
      <c r="A380" s="1">
        <f t="shared" si="8"/>
        <v>1926</v>
      </c>
      <c r="B380" s="1" t="str">
        <f t="shared" si="9"/>
        <v>BRESCIANI Arturo (Ita)</v>
      </c>
      <c r="C380" s="1" t="s">
        <v>176</v>
      </c>
      <c r="E380" s="20">
        <f>SUM(E367:E379)</f>
        <v>99</v>
      </c>
    </row>
    <row r="381" spans="1:3" ht="12">
      <c r="A381" s="1">
        <f t="shared" si="8"/>
        <v>1927</v>
      </c>
      <c r="B381" s="1" t="str">
        <f t="shared" si="9"/>
        <v>NEGRINI Antonio (Ita)</v>
      </c>
      <c r="C381" s="1" t="s">
        <v>176</v>
      </c>
    </row>
    <row r="382" spans="1:3" ht="12">
      <c r="A382" s="1">
        <f t="shared" si="8"/>
        <v>1928</v>
      </c>
      <c r="B382" s="1" t="str">
        <f t="shared" si="9"/>
        <v>AIMO Bartolomeo (Ita)</v>
      </c>
      <c r="C382" s="1" t="s">
        <v>176</v>
      </c>
    </row>
    <row r="383" spans="1:3" ht="12">
      <c r="A383" s="1">
        <f t="shared" si="8"/>
        <v>1929</v>
      </c>
      <c r="B383" s="1" t="str">
        <f t="shared" si="9"/>
        <v>FRASCARELLI Leonida (Ita)</v>
      </c>
      <c r="C383" s="1" t="s">
        <v>176</v>
      </c>
    </row>
    <row r="384" spans="1:3" ht="12">
      <c r="A384" s="1">
        <f t="shared" si="8"/>
        <v>1930</v>
      </c>
      <c r="B384" s="1" t="str">
        <f t="shared" si="9"/>
        <v>GRANDI Allegro (Ita)</v>
      </c>
      <c r="C384" s="1" t="s">
        <v>176</v>
      </c>
    </row>
    <row r="385" spans="1:3" ht="12">
      <c r="A385" s="1">
        <f t="shared" si="8"/>
        <v>1931</v>
      </c>
      <c r="B385" s="1" t="str">
        <f t="shared" si="9"/>
        <v>MARCHISIO Luigi (Ita)</v>
      </c>
      <c r="C385" s="1" t="s">
        <v>176</v>
      </c>
    </row>
    <row r="386" spans="1:3" ht="12">
      <c r="A386" s="1">
        <f t="shared" si="8"/>
        <v>1932</v>
      </c>
      <c r="B386" s="1" t="str">
        <f t="shared" si="9"/>
        <v>BERTONI Remo (Ita)</v>
      </c>
      <c r="C386" s="1" t="s">
        <v>176</v>
      </c>
    </row>
    <row r="387" spans="1:3" ht="12">
      <c r="A387" s="1">
        <f t="shared" si="8"/>
        <v>1933</v>
      </c>
      <c r="B387" s="1" t="str">
        <f t="shared" si="9"/>
        <v>PIEMONTESI Domenico (Ita)</v>
      </c>
      <c r="C387" s="1" t="s">
        <v>176</v>
      </c>
    </row>
    <row r="388" spans="1:3" ht="12">
      <c r="A388" s="1">
        <f t="shared" si="8"/>
        <v>1934</v>
      </c>
      <c r="B388" s="1" t="str">
        <f t="shared" si="9"/>
        <v>CAZZULANI Giovanni (Ita)</v>
      </c>
      <c r="C388" s="1" t="s">
        <v>176</v>
      </c>
    </row>
    <row r="389" spans="1:3" ht="12">
      <c r="A389" s="1">
        <f t="shared" si="8"/>
        <v>1935</v>
      </c>
      <c r="B389" s="1" t="str">
        <f t="shared" si="9"/>
        <v>OLMO Giuseppe (Ita)</v>
      </c>
      <c r="C389" s="1" t="s">
        <v>176</v>
      </c>
    </row>
    <row r="390" spans="1:3" ht="12">
      <c r="A390" s="1">
        <f t="shared" si="8"/>
        <v>1936</v>
      </c>
      <c r="B390" s="1" t="str">
        <f t="shared" si="9"/>
        <v>CANAVESI Severino (Ita)</v>
      </c>
      <c r="C390" s="1" t="s">
        <v>176</v>
      </c>
    </row>
    <row r="391" spans="1:3" ht="12">
      <c r="A391" s="1">
        <f t="shared" si="8"/>
        <v>1937</v>
      </c>
      <c r="B391" s="1" t="str">
        <f t="shared" si="9"/>
        <v>MOLLO Enrico (Ita)</v>
      </c>
      <c r="C391" s="1" t="s">
        <v>176</v>
      </c>
    </row>
    <row r="392" spans="1:3" ht="12">
      <c r="A392" s="1">
        <f t="shared" si="8"/>
        <v>1938</v>
      </c>
      <c r="B392" s="1" t="str">
        <f t="shared" si="9"/>
        <v>CANAVESI Severino (Ita)</v>
      </c>
      <c r="C392" s="1" t="s">
        <v>176</v>
      </c>
    </row>
    <row r="393" spans="1:3" ht="12">
      <c r="A393" s="1">
        <f t="shared" si="8"/>
        <v>1939</v>
      </c>
      <c r="B393" s="1" t="str">
        <f t="shared" si="9"/>
        <v>VICINI Mario (Ita)</v>
      </c>
      <c r="C393" s="1" t="s">
        <v>176</v>
      </c>
    </row>
    <row r="394" spans="1:3" ht="12">
      <c r="A394" s="1">
        <f t="shared" si="8"/>
        <v>1940</v>
      </c>
      <c r="B394" s="1" t="str">
        <f t="shared" si="9"/>
        <v>COTTUR Giordano (Ita)</v>
      </c>
      <c r="C394" s="1" t="s">
        <v>176</v>
      </c>
    </row>
    <row r="395" spans="1:3" ht="12">
      <c r="A395" s="1">
        <f t="shared" si="8"/>
        <v>1946</v>
      </c>
      <c r="B395" s="1" t="str">
        <f t="shared" si="9"/>
        <v>ORTELLI Vito (Ita)</v>
      </c>
      <c r="C395" s="1" t="s">
        <v>176</v>
      </c>
    </row>
    <row r="396" spans="1:3" ht="12">
      <c r="A396" s="1">
        <f t="shared" si="8"/>
        <v>1947</v>
      </c>
      <c r="B396" s="1" t="str">
        <f t="shared" si="9"/>
        <v>BRESCI Giuliano (Ita)</v>
      </c>
      <c r="C396" s="1" t="s">
        <v>176</v>
      </c>
    </row>
    <row r="397" spans="1:3" ht="12">
      <c r="A397" s="1">
        <f t="shared" si="8"/>
        <v>1948</v>
      </c>
      <c r="B397" s="1" t="str">
        <f t="shared" si="9"/>
        <v>COTTUR Giordano (Ita)</v>
      </c>
      <c r="C397" s="1" t="s">
        <v>176</v>
      </c>
    </row>
    <row r="398" spans="1:3" ht="12">
      <c r="A398" s="1">
        <f t="shared" si="8"/>
        <v>1949</v>
      </c>
      <c r="B398" s="1" t="str">
        <f t="shared" si="9"/>
        <v>COTTUR Giordano (Ita)</v>
      </c>
      <c r="C398" s="1" t="s">
        <v>176</v>
      </c>
    </row>
    <row r="399" spans="1:3" ht="12">
      <c r="A399" s="1">
        <f t="shared" si="8"/>
        <v>1950</v>
      </c>
      <c r="B399" s="1" t="str">
        <f t="shared" si="9"/>
        <v>MARTINI Alfredo (Ita)</v>
      </c>
      <c r="C399" s="1" t="s">
        <v>176</v>
      </c>
    </row>
    <row r="400" spans="1:3" ht="12">
      <c r="A400" s="1">
        <f t="shared" si="8"/>
        <v>1951</v>
      </c>
      <c r="B400" s="1" t="str">
        <f t="shared" si="9"/>
        <v>KUBLER Ferdi (Sui)</v>
      </c>
      <c r="C400" s="1" t="s">
        <v>173</v>
      </c>
    </row>
    <row r="401" spans="1:3" ht="12">
      <c r="A401" s="1">
        <f t="shared" si="8"/>
        <v>1952</v>
      </c>
      <c r="B401" s="1" t="str">
        <f t="shared" si="9"/>
        <v>KUBLER Ferdi (Sui)</v>
      </c>
      <c r="C401" s="1" t="s">
        <v>173</v>
      </c>
    </row>
    <row r="402" spans="1:3" ht="12">
      <c r="A402" s="1">
        <f t="shared" si="8"/>
        <v>1953</v>
      </c>
      <c r="B402" s="1" t="str">
        <f t="shared" si="9"/>
        <v>FORNARA Pasquale (Ita)</v>
      </c>
      <c r="C402" s="1" t="s">
        <v>176</v>
      </c>
    </row>
    <row r="403" spans="1:3" ht="12">
      <c r="A403" s="1">
        <f t="shared" si="8"/>
        <v>1954</v>
      </c>
      <c r="B403" s="1" t="str">
        <f t="shared" si="9"/>
        <v>ASSIRELLI Nino (Ita)</v>
      </c>
      <c r="C403" s="1" t="s">
        <v>176</v>
      </c>
    </row>
    <row r="404" spans="1:3" ht="12">
      <c r="A404" s="1">
        <f t="shared" si="8"/>
        <v>1955</v>
      </c>
      <c r="B404" s="1" t="str">
        <f t="shared" si="9"/>
        <v>NENCINI Gastone (Ita)</v>
      </c>
      <c r="C404" s="1" t="s">
        <v>176</v>
      </c>
    </row>
    <row r="405" spans="1:3" ht="12">
      <c r="A405" s="1">
        <f t="shared" si="8"/>
        <v>1956</v>
      </c>
      <c r="B405" s="1" t="str">
        <f t="shared" si="9"/>
        <v>COLETTO Agostino (Ita)</v>
      </c>
      <c r="C405" s="1" t="s">
        <v>176</v>
      </c>
    </row>
    <row r="406" spans="1:3" ht="12">
      <c r="A406" s="1">
        <f t="shared" si="8"/>
        <v>1957</v>
      </c>
      <c r="B406" s="1" t="str">
        <f t="shared" si="9"/>
        <v>BALDINI Ercole (Ita)</v>
      </c>
      <c r="C406" s="1" t="s">
        <v>176</v>
      </c>
    </row>
    <row r="407" spans="1:3" ht="12">
      <c r="A407" s="1">
        <f t="shared" si="8"/>
        <v>1958</v>
      </c>
      <c r="B407" s="1" t="str">
        <f t="shared" si="9"/>
        <v>GAUL Charly (Lux)</v>
      </c>
      <c r="C407" s="1" t="s">
        <v>177</v>
      </c>
    </row>
    <row r="408" spans="1:3" ht="12">
      <c r="A408" s="1">
        <f t="shared" si="8"/>
        <v>1959</v>
      </c>
      <c r="B408" s="1" t="str">
        <f t="shared" si="9"/>
        <v>RONCHINI Diego (Ita)</v>
      </c>
      <c r="C408" s="1" t="s">
        <v>176</v>
      </c>
    </row>
    <row r="409" spans="1:3" ht="12">
      <c r="A409" s="1">
        <f t="shared" si="8"/>
        <v>1960</v>
      </c>
      <c r="B409" s="1" t="str">
        <f t="shared" si="9"/>
        <v>GAUL Charly (Lux)</v>
      </c>
      <c r="C409" s="1" t="s">
        <v>177</v>
      </c>
    </row>
    <row r="410" spans="1:3" ht="12">
      <c r="A410" s="1">
        <f t="shared" si="8"/>
        <v>1961</v>
      </c>
      <c r="B410" s="1" t="str">
        <f t="shared" si="9"/>
        <v>SUAREZ Antonio (Spa)</v>
      </c>
      <c r="C410" s="1" t="s">
        <v>181</v>
      </c>
    </row>
    <row r="411" spans="1:3" ht="12">
      <c r="A411" s="1">
        <f t="shared" si="8"/>
        <v>1962</v>
      </c>
      <c r="B411" s="1" t="str">
        <f t="shared" si="9"/>
        <v>DEFILIPPIS Nino (Ita)</v>
      </c>
      <c r="C411" s="1" t="s">
        <v>176</v>
      </c>
    </row>
    <row r="412" spans="1:3" ht="12">
      <c r="A412" s="1">
        <f t="shared" si="8"/>
        <v>1963</v>
      </c>
      <c r="B412" s="1" t="str">
        <f t="shared" si="9"/>
        <v>ZANCANARO Giorgio (Ita)</v>
      </c>
      <c r="C412" s="1" t="s">
        <v>176</v>
      </c>
    </row>
    <row r="413" spans="1:3" ht="12">
      <c r="A413" s="1">
        <f t="shared" si="8"/>
        <v>1964</v>
      </c>
      <c r="B413" s="1" t="str">
        <f t="shared" si="9"/>
        <v>DE ROSSO Guido (Ita)</v>
      </c>
      <c r="C413" s="1" t="s">
        <v>176</v>
      </c>
    </row>
    <row r="414" spans="1:3" ht="12">
      <c r="A414" s="1">
        <f t="shared" si="8"/>
        <v>1965</v>
      </c>
      <c r="B414" s="1" t="str">
        <f t="shared" si="9"/>
        <v>GIMONDI Felice (Ita)</v>
      </c>
      <c r="C414" s="1" t="s">
        <v>176</v>
      </c>
    </row>
    <row r="415" spans="1:3" ht="12">
      <c r="A415" s="1">
        <f t="shared" si="8"/>
        <v>1966</v>
      </c>
      <c r="B415" s="1" t="str">
        <f t="shared" si="9"/>
        <v>ANQUETIL Jacques (Fra)</v>
      </c>
      <c r="C415" s="1" t="s">
        <v>178</v>
      </c>
    </row>
    <row r="416" spans="1:3" ht="12">
      <c r="A416" s="1">
        <f t="shared" si="8"/>
        <v>1967</v>
      </c>
      <c r="B416" s="1" t="str">
        <f t="shared" si="9"/>
        <v>ANQUETIL Jacques (Fra)</v>
      </c>
      <c r="C416" s="1" t="s">
        <v>178</v>
      </c>
    </row>
    <row r="417" spans="1:3" ht="12">
      <c r="A417" s="1">
        <f t="shared" si="8"/>
        <v>1968</v>
      </c>
      <c r="B417" s="1" t="str">
        <f t="shared" si="9"/>
        <v>GIMONDI Felice (Ita)</v>
      </c>
      <c r="C417" s="1" t="s">
        <v>176</v>
      </c>
    </row>
    <row r="418" spans="1:3" ht="12">
      <c r="A418" s="1">
        <f t="shared" si="8"/>
        <v>1969</v>
      </c>
      <c r="B418" s="1" t="str">
        <f t="shared" si="9"/>
        <v>ZILIOLI Italo (Ita)</v>
      </c>
      <c r="C418" s="1" t="s">
        <v>176</v>
      </c>
    </row>
    <row r="419" spans="1:3" ht="12">
      <c r="A419" s="1">
        <f t="shared" si="8"/>
        <v>1970</v>
      </c>
      <c r="B419" s="1" t="str">
        <f t="shared" si="9"/>
        <v>VAN DEN BOSSCHE Martin (Bel)</v>
      </c>
      <c r="C419" s="1" t="s">
        <v>175</v>
      </c>
    </row>
    <row r="420" spans="1:3" ht="12">
      <c r="A420" s="1">
        <f t="shared" si="8"/>
        <v>1971</v>
      </c>
      <c r="B420" s="1" t="str">
        <f t="shared" si="9"/>
        <v>COLOMBO Ugo (Ita)</v>
      </c>
      <c r="C420" s="1" t="s">
        <v>176</v>
      </c>
    </row>
    <row r="421" spans="1:3" ht="12">
      <c r="A421" s="1">
        <f t="shared" si="8"/>
        <v>1972</v>
      </c>
      <c r="B421" s="1" t="str">
        <f t="shared" si="9"/>
        <v>GALDOS Francisco (Spa)</v>
      </c>
      <c r="C421" s="1" t="s">
        <v>181</v>
      </c>
    </row>
    <row r="422" spans="1:3" ht="12">
      <c r="A422" s="1">
        <f t="shared" si="8"/>
        <v>1973</v>
      </c>
      <c r="B422" s="1" t="str">
        <f t="shared" si="9"/>
        <v>BATTAGLIN Giovanni (Ita)</v>
      </c>
      <c r="C422" s="1" t="s">
        <v>176</v>
      </c>
    </row>
    <row r="423" spans="1:3" ht="12">
      <c r="A423" s="1">
        <f t="shared" si="8"/>
        <v>1974</v>
      </c>
      <c r="B423" s="1" t="str">
        <f t="shared" si="9"/>
        <v>GIMONDI Felice (Ita)</v>
      </c>
      <c r="C423" s="1" t="s">
        <v>176</v>
      </c>
    </row>
    <row r="424" spans="1:3" ht="12">
      <c r="A424" s="1">
        <f t="shared" si="8"/>
        <v>1975</v>
      </c>
      <c r="B424" s="1" t="str">
        <f t="shared" si="9"/>
        <v>GIMONDI Felice (Ita)</v>
      </c>
      <c r="C424" s="1" t="s">
        <v>176</v>
      </c>
    </row>
    <row r="425" spans="1:3" ht="12">
      <c r="A425" s="1">
        <f t="shared" si="8"/>
        <v>1976</v>
      </c>
      <c r="B425" s="1" t="str">
        <f t="shared" si="9"/>
        <v>BERTOGLIO Fausto (Ita)</v>
      </c>
      <c r="C425" s="1" t="s">
        <v>176</v>
      </c>
    </row>
    <row r="426" spans="1:3" ht="12">
      <c r="A426" s="1">
        <f t="shared" si="8"/>
        <v>1977</v>
      </c>
      <c r="B426" s="1" t="str">
        <f t="shared" si="9"/>
        <v>BARONCHELLI Gianbattista (Ita)</v>
      </c>
      <c r="C426" s="1" t="s">
        <v>176</v>
      </c>
    </row>
    <row r="427" spans="1:3" ht="12">
      <c r="A427" s="1">
        <f t="shared" si="8"/>
        <v>1978</v>
      </c>
      <c r="B427" s="1" t="str">
        <f t="shared" si="9"/>
        <v>MOSER Francesco (Ita)</v>
      </c>
      <c r="C427" s="1" t="s">
        <v>176</v>
      </c>
    </row>
    <row r="428" spans="1:3" ht="12">
      <c r="A428" s="1">
        <f t="shared" si="8"/>
        <v>1979</v>
      </c>
      <c r="B428" s="1" t="str">
        <f t="shared" si="9"/>
        <v>JOHANSSON Bert (Sue)</v>
      </c>
      <c r="C428" s="1" t="s">
        <v>190</v>
      </c>
    </row>
    <row r="429" spans="1:3" ht="12">
      <c r="A429" s="1">
        <f t="shared" si="8"/>
        <v>1980</v>
      </c>
      <c r="B429" s="1" t="str">
        <f t="shared" si="9"/>
        <v>BATTAGLIN Giovanni (Ita)</v>
      </c>
      <c r="C429" s="1" t="s">
        <v>176</v>
      </c>
    </row>
    <row r="430" spans="1:3" ht="12">
      <c r="A430" s="1">
        <f t="shared" si="8"/>
        <v>1981</v>
      </c>
      <c r="B430" s="1" t="str">
        <f t="shared" si="9"/>
        <v>SARONNI Giuseppe (Ita)</v>
      </c>
      <c r="C430" s="1" t="s">
        <v>176</v>
      </c>
    </row>
    <row r="431" spans="1:3" ht="12">
      <c r="A431" s="1">
        <f t="shared" si="8"/>
        <v>1982</v>
      </c>
      <c r="B431" s="1" t="str">
        <f t="shared" si="9"/>
        <v>CONTINI Silvano (Ita)</v>
      </c>
      <c r="C431" s="1" t="s">
        <v>176</v>
      </c>
    </row>
    <row r="432" spans="1:3" ht="12">
      <c r="A432" s="1">
        <f aca="true" t="shared" si="10" ref="A432:A471">A71</f>
        <v>1983</v>
      </c>
      <c r="B432" s="1" t="str">
        <f aca="true" t="shared" si="11" ref="B432:B469">D71</f>
        <v>FERNANDEZ Alberto (Spa)</v>
      </c>
      <c r="C432" s="1" t="s">
        <v>176</v>
      </c>
    </row>
    <row r="433" spans="1:3" ht="12">
      <c r="A433" s="1">
        <f t="shared" si="10"/>
        <v>1984</v>
      </c>
      <c r="B433" s="1" t="str">
        <f t="shared" si="11"/>
        <v>ARGENTIN Moreno (Ita)</v>
      </c>
      <c r="C433" s="1" t="s">
        <v>176</v>
      </c>
    </row>
    <row r="434" spans="1:3" ht="12">
      <c r="A434" s="1">
        <f t="shared" si="10"/>
        <v>1985</v>
      </c>
      <c r="B434" s="1" t="str">
        <f t="shared" si="11"/>
        <v>LEMOND Greg (Usa)</v>
      </c>
      <c r="C434" s="1" t="s">
        <v>180</v>
      </c>
    </row>
    <row r="435" spans="1:3" ht="12">
      <c r="A435" s="1">
        <f t="shared" si="10"/>
        <v>1986</v>
      </c>
      <c r="B435" s="1" t="str">
        <f t="shared" si="11"/>
        <v>MOSER Francesco (Ita)</v>
      </c>
      <c r="C435" s="1" t="s">
        <v>176</v>
      </c>
    </row>
    <row r="436" spans="1:3" ht="12">
      <c r="A436" s="1">
        <f t="shared" si="10"/>
        <v>1987</v>
      </c>
      <c r="B436" s="1" t="str">
        <f t="shared" si="11"/>
        <v>BREUKINK Erik (Ola)</v>
      </c>
      <c r="C436" s="1" t="s">
        <v>198</v>
      </c>
    </row>
    <row r="437" spans="1:3" ht="12">
      <c r="A437" s="1">
        <f t="shared" si="10"/>
        <v>1988</v>
      </c>
      <c r="B437" s="1" t="str">
        <f t="shared" si="11"/>
        <v>ZIMMERMANN Urs (Sui)</v>
      </c>
      <c r="C437" s="1" t="s">
        <v>173</v>
      </c>
    </row>
    <row r="438" spans="1:3" ht="12">
      <c r="A438" s="1">
        <f t="shared" si="10"/>
        <v>1989</v>
      </c>
      <c r="B438" s="1" t="str">
        <f t="shared" si="11"/>
        <v>HAMPSTEN Andrew (Usa)</v>
      </c>
      <c r="C438" s="1" t="s">
        <v>180</v>
      </c>
    </row>
    <row r="439" spans="1:3" ht="12">
      <c r="A439" s="1">
        <f t="shared" si="10"/>
        <v>1990</v>
      </c>
      <c r="B439" s="1" t="str">
        <f t="shared" si="11"/>
        <v>GIOVANNETTI Marco (Ita)</v>
      </c>
      <c r="C439" s="1" t="s">
        <v>176</v>
      </c>
    </row>
    <row r="440" spans="1:3" ht="12">
      <c r="A440" s="1">
        <f t="shared" si="10"/>
        <v>1991</v>
      </c>
      <c r="B440" s="1" t="str">
        <f t="shared" si="11"/>
        <v>LELLI Massimiliano (Ita)</v>
      </c>
      <c r="C440" s="1" t="s">
        <v>176</v>
      </c>
    </row>
    <row r="441" spans="1:3" ht="12">
      <c r="A441" s="1">
        <f t="shared" si="10"/>
        <v>1992</v>
      </c>
      <c r="B441" s="1" t="str">
        <f t="shared" si="11"/>
        <v>CHIOCCIOLI Franco (Ita)</v>
      </c>
      <c r="C441" s="1" t="s">
        <v>176</v>
      </c>
    </row>
    <row r="442" spans="1:3" ht="12">
      <c r="A442" s="1">
        <f t="shared" si="10"/>
        <v>1993</v>
      </c>
      <c r="B442" s="1" t="str">
        <f t="shared" si="11"/>
        <v>CHIAPPUCCI Claudio (Ita)</v>
      </c>
      <c r="C442" s="1" t="s">
        <v>176</v>
      </c>
    </row>
    <row r="443" spans="1:3" ht="12">
      <c r="A443" s="1">
        <f t="shared" si="10"/>
        <v>1994</v>
      </c>
      <c r="B443" s="1" t="str">
        <f t="shared" si="11"/>
        <v>INDURAIN Miguel (Spa)</v>
      </c>
      <c r="C443" s="1" t="s">
        <v>181</v>
      </c>
    </row>
    <row r="444" spans="1:3" ht="12">
      <c r="A444" s="1">
        <f t="shared" si="10"/>
        <v>1995</v>
      </c>
      <c r="B444" s="1" t="str">
        <f t="shared" si="11"/>
        <v>UGRUMOV Piotr (Rus)</v>
      </c>
      <c r="C444" s="1" t="s">
        <v>182</v>
      </c>
    </row>
    <row r="445" spans="1:3" ht="12">
      <c r="A445" s="1">
        <f t="shared" si="10"/>
        <v>1996</v>
      </c>
      <c r="B445" s="1" t="str">
        <f t="shared" si="11"/>
        <v>OLANO Abraham (Spa)</v>
      </c>
      <c r="C445" s="1" t="s">
        <v>181</v>
      </c>
    </row>
    <row r="446" spans="1:3" ht="12">
      <c r="A446" s="1">
        <f t="shared" si="10"/>
        <v>1997</v>
      </c>
      <c r="B446" s="1" t="str">
        <f t="shared" si="11"/>
        <v>GUERINI Giuseppe (Ita)</v>
      </c>
      <c r="C446" s="1" t="s">
        <v>176</v>
      </c>
    </row>
    <row r="447" spans="1:3" ht="12">
      <c r="A447" s="1">
        <f t="shared" si="10"/>
        <v>1998</v>
      </c>
      <c r="B447" s="1" t="str">
        <f t="shared" si="11"/>
        <v>GUERINI Giuseppe (Ita)</v>
      </c>
      <c r="C447" s="1" t="s">
        <v>176</v>
      </c>
    </row>
    <row r="448" spans="1:3" ht="12">
      <c r="A448" s="1">
        <f t="shared" si="10"/>
        <v>1999</v>
      </c>
      <c r="B448" s="1" t="str">
        <f t="shared" si="11"/>
        <v>SIMONI Gilberto (Ita)</v>
      </c>
      <c r="C448" s="1" t="s">
        <v>176</v>
      </c>
    </row>
    <row r="449" spans="1:3" ht="12">
      <c r="A449" s="1">
        <f t="shared" si="10"/>
        <v>2000</v>
      </c>
      <c r="B449" s="1" t="str">
        <f t="shared" si="11"/>
        <v>SIMONI Gilberto (Ita)</v>
      </c>
      <c r="C449" s="1" t="s">
        <v>176</v>
      </c>
    </row>
    <row r="450" spans="1:3" ht="12">
      <c r="A450" s="1">
        <f t="shared" si="10"/>
        <v>2001</v>
      </c>
      <c r="B450" s="1" t="str">
        <f t="shared" si="11"/>
        <v>OSA Unai (Spa)</v>
      </c>
      <c r="C450" s="1" t="s">
        <v>181</v>
      </c>
    </row>
    <row r="451" spans="1:3" ht="12">
      <c r="A451" s="1">
        <f t="shared" si="10"/>
        <v>2002</v>
      </c>
      <c r="B451" s="1" t="str">
        <f t="shared" si="11"/>
        <v>CAUCCHIOLI Pietro (Ita)</v>
      </c>
      <c r="C451" s="1" t="s">
        <v>176</v>
      </c>
    </row>
    <row r="452" spans="1:3" ht="12">
      <c r="A452" s="1">
        <f t="shared" si="10"/>
        <v>2003</v>
      </c>
      <c r="B452" s="1" t="str">
        <f t="shared" si="11"/>
        <v>POPOVYCH Yaroslaw (Ucr)</v>
      </c>
      <c r="C452" s="1" t="s">
        <v>199</v>
      </c>
    </row>
    <row r="453" spans="1:3" ht="12">
      <c r="A453" s="1">
        <f t="shared" si="10"/>
        <v>2004</v>
      </c>
      <c r="B453" s="1" t="str">
        <f t="shared" si="11"/>
        <v>SIMONI Gilberto (Ita)</v>
      </c>
      <c r="C453" s="1" t="s">
        <v>176</v>
      </c>
    </row>
    <row r="454" spans="1:3" ht="12">
      <c r="A454" s="1">
        <f t="shared" si="10"/>
        <v>2005</v>
      </c>
      <c r="B454" s="1" t="str">
        <f t="shared" si="11"/>
        <v>RUJANO José (Ven)</v>
      </c>
      <c r="C454" s="1" t="s">
        <v>204</v>
      </c>
    </row>
    <row r="455" spans="1:3" ht="12">
      <c r="A455" s="1">
        <f t="shared" si="10"/>
        <v>2006</v>
      </c>
      <c r="B455" s="1" t="str">
        <f t="shared" si="11"/>
        <v>SIMONI Gilberto (Ita)</v>
      </c>
      <c r="C455" s="1" t="s">
        <v>176</v>
      </c>
    </row>
    <row r="456" spans="1:3" ht="12">
      <c r="A456" s="1">
        <f t="shared" si="10"/>
        <v>2007</v>
      </c>
      <c r="B456" s="1" t="str">
        <f t="shared" si="11"/>
        <v>MAZZOLENI Eddy (Ita)</v>
      </c>
      <c r="C456" s="1" t="s">
        <v>176</v>
      </c>
    </row>
    <row r="457" spans="1:3" ht="12">
      <c r="A457" s="1">
        <f t="shared" si="10"/>
        <v>2008</v>
      </c>
      <c r="B457" s="1" t="str">
        <f t="shared" si="11"/>
        <v>BRUSEGHIN Marzio(Ita)</v>
      </c>
      <c r="C457" s="1" t="s">
        <v>176</v>
      </c>
    </row>
    <row r="458" spans="1:3" ht="12">
      <c r="A458" s="1">
        <f t="shared" si="10"/>
        <v>2009</v>
      </c>
      <c r="B458" s="1" t="str">
        <f t="shared" si="11"/>
        <v>BASSO Ivan (Ita)</v>
      </c>
      <c r="C458" s="1" t="s">
        <v>176</v>
      </c>
    </row>
    <row r="459" spans="1:3" ht="12">
      <c r="A459" s="1">
        <f t="shared" si="10"/>
        <v>2010</v>
      </c>
      <c r="B459" s="1" t="str">
        <f t="shared" si="11"/>
        <v>NIBALI Vincenzo (Ita)</v>
      </c>
      <c r="C459" s="1" t="s">
        <v>176</v>
      </c>
    </row>
    <row r="460" spans="1:3" ht="12">
      <c r="A460" s="1">
        <f t="shared" si="10"/>
        <v>2011</v>
      </c>
      <c r="B460" s="1" t="str">
        <f t="shared" si="11"/>
        <v>GADRET John (Fra)</v>
      </c>
      <c r="C460" s="1" t="s">
        <v>178</v>
      </c>
    </row>
    <row r="461" spans="1:3" ht="12">
      <c r="A461" s="1">
        <f t="shared" si="10"/>
        <v>2012</v>
      </c>
      <c r="B461" s="1" t="str">
        <f t="shared" si="11"/>
        <v>DE GENDT Thomas (Ola)</v>
      </c>
      <c r="C461" s="1" t="s">
        <v>198</v>
      </c>
    </row>
    <row r="462" spans="1:3" ht="12">
      <c r="A462" s="1">
        <f t="shared" si="10"/>
        <v>2013</v>
      </c>
      <c r="B462" s="1" t="str">
        <f t="shared" si="11"/>
        <v>EVANS Cadel (Aus)</v>
      </c>
      <c r="C462" s="1" t="s">
        <v>205</v>
      </c>
    </row>
    <row r="463" spans="1:3" ht="12">
      <c r="A463" s="1">
        <f t="shared" si="10"/>
        <v>2014</v>
      </c>
      <c r="B463" s="1" t="str">
        <f t="shared" si="11"/>
        <v>Aru Fabio</v>
      </c>
      <c r="C463" s="1" t="s">
        <v>176</v>
      </c>
    </row>
    <row r="464" spans="1:3" ht="12">
      <c r="A464" s="1">
        <f t="shared" si="10"/>
        <v>2015</v>
      </c>
      <c r="B464" s="1" t="str">
        <f t="shared" si="11"/>
        <v>Landa Mikel (SPA)</v>
      </c>
      <c r="C464" s="1" t="s">
        <v>181</v>
      </c>
    </row>
    <row r="465" spans="1:3" ht="12">
      <c r="A465" s="1">
        <f t="shared" si="10"/>
        <v>2016</v>
      </c>
      <c r="B465" s="1" t="str">
        <f t="shared" si="11"/>
        <v>Valverde  Alejandro (SPA)</v>
      </c>
      <c r="C465" s="1" t="s">
        <v>181</v>
      </c>
    </row>
    <row r="466" spans="1:3" ht="12">
      <c r="A466" s="1">
        <f t="shared" si="10"/>
        <v>2017</v>
      </c>
      <c r="B466" s="1" t="str">
        <f t="shared" si="11"/>
        <v>NIBALI Vincenzo (Ita)</v>
      </c>
      <c r="C466" s="1" t="s">
        <v>176</v>
      </c>
    </row>
    <row r="467" ht="12">
      <c r="A467" s="1">
        <f t="shared" si="10"/>
        <v>2018</v>
      </c>
    </row>
    <row r="468" ht="12">
      <c r="A468" s="1">
        <f t="shared" si="10"/>
        <v>2019</v>
      </c>
    </row>
    <row r="469" spans="1:3" ht="12">
      <c r="A469" s="1">
        <f t="shared" si="10"/>
        <v>2020</v>
      </c>
      <c r="B469" s="1" t="str">
        <f t="shared" si="11"/>
        <v>Wilco Kelderman (Olanda)</v>
      </c>
      <c r="C469" s="1" t="s">
        <v>161</v>
      </c>
    </row>
    <row r="470" ht="12">
      <c r="A470" s="1">
        <f t="shared" si="10"/>
        <v>2021</v>
      </c>
    </row>
    <row r="471" ht="12">
      <c r="A471" s="1">
        <f t="shared" si="10"/>
        <v>2022</v>
      </c>
    </row>
  </sheetData>
  <sheetProtection password="CE60" sheet="1" objects="1" scenarios="1"/>
  <mergeCells count="1">
    <mergeCell ref="A4:D4"/>
  </mergeCells>
  <dataValidations count="1">
    <dataValidation type="list" allowBlank="1" showInputMessage="1" showErrorMessage="1" sqref="A2">
      <formula1>$A$6:$A$110</formula1>
    </dataValidation>
  </dataValidations>
  <printOptions/>
  <pageMargins left="0.75" right="0.75" top="1" bottom="1" header="0.5" footer="0.5"/>
  <pageSetup orientation="landscape" paperSize="9" scale="85" r:id="rId1"/>
  <rowBreaks count="1" manualBreakCount="1">
    <brk id="20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A1" sqref="A1"/>
    </sheetView>
  </sheetViews>
  <sheetFormatPr defaultColWidth="9.140625" defaultRowHeight="12.75"/>
  <cols>
    <col min="1" max="1" width="19.00390625" style="7" customWidth="1"/>
    <col min="2" max="2" width="9.140625" style="7" customWidth="1"/>
    <col min="3" max="3" width="1.7109375" style="7" customWidth="1"/>
    <col min="4" max="4" width="15.140625" style="7" customWidth="1"/>
    <col min="5" max="5" width="9.140625" style="7" customWidth="1"/>
    <col min="6" max="6" width="1.8515625" style="7" customWidth="1"/>
    <col min="7" max="7" width="12.8515625" style="7" customWidth="1"/>
    <col min="8" max="16384" width="9.140625" style="7" customWidth="1"/>
  </cols>
  <sheetData>
    <row r="1" spans="1:9" ht="12.75">
      <c r="A1" s="9"/>
      <c r="B1" s="9"/>
      <c r="C1" s="9"/>
      <c r="D1" s="9"/>
      <c r="E1" s="9"/>
      <c r="F1" s="9"/>
      <c r="G1" s="9"/>
      <c r="H1" s="9"/>
      <c r="I1" s="9"/>
    </row>
    <row r="2" spans="1:9" ht="12.75">
      <c r="A2" s="10" t="s">
        <v>196</v>
      </c>
      <c r="B2" s="10" t="s">
        <v>192</v>
      </c>
      <c r="C2" s="11"/>
      <c r="D2" s="10" t="s">
        <v>196</v>
      </c>
      <c r="E2" s="12" t="s">
        <v>193</v>
      </c>
      <c r="F2" s="13"/>
      <c r="G2" s="10" t="s">
        <v>196</v>
      </c>
      <c r="H2" s="14" t="s">
        <v>194</v>
      </c>
      <c r="I2" s="9"/>
    </row>
    <row r="3" spans="1:9" ht="12.75">
      <c r="A3" s="14" t="str">
        <f>'123p'!D152</f>
        <v>Italia</v>
      </c>
      <c r="B3" s="12">
        <f>'123p'!E152</f>
        <v>69</v>
      </c>
      <c r="C3" s="13"/>
      <c r="D3" s="14" t="s">
        <v>168</v>
      </c>
      <c r="E3" s="12">
        <v>66</v>
      </c>
      <c r="F3" s="13"/>
      <c r="G3" s="14" t="str">
        <f>'123p'!D367</f>
        <v>Italia</v>
      </c>
      <c r="H3" s="10">
        <v>73</v>
      </c>
      <c r="I3" s="9"/>
    </row>
    <row r="4" spans="1:9" ht="12.75">
      <c r="A4" s="14" t="str">
        <f>'123p'!D157</f>
        <v>Belgio</v>
      </c>
      <c r="B4" s="12">
        <f>'123p'!E157</f>
        <v>7</v>
      </c>
      <c r="C4" s="13"/>
      <c r="D4" s="14" t="s">
        <v>189</v>
      </c>
      <c r="E4" s="12">
        <v>7</v>
      </c>
      <c r="F4" s="13"/>
      <c r="G4" s="14" t="str">
        <f>'123p'!D372</f>
        <v>Spagna</v>
      </c>
      <c r="H4" s="10">
        <v>9</v>
      </c>
      <c r="I4" s="9"/>
    </row>
    <row r="5" spans="1:9" ht="12.75">
      <c r="A5" s="14" t="str">
        <f>'123p'!D153</f>
        <v>Francia</v>
      </c>
      <c r="B5" s="12">
        <f>'123p'!E153</f>
        <v>6</v>
      </c>
      <c r="C5" s="13"/>
      <c r="D5" s="14" t="s">
        <v>172</v>
      </c>
      <c r="E5" s="12">
        <f>'123p'!E262</f>
        <v>6</v>
      </c>
      <c r="F5" s="13"/>
      <c r="G5" s="14" t="str">
        <f>'123p'!D369</f>
        <v>Francia</v>
      </c>
      <c r="H5" s="10">
        <f>'123p'!E369</f>
        <v>4</v>
      </c>
      <c r="I5" s="9"/>
    </row>
    <row r="6" spans="1:9" ht="12.75">
      <c r="A6" s="14" t="str">
        <f>'123p'!D162</f>
        <v>Spagna</v>
      </c>
      <c r="B6" s="12">
        <f>'123p'!E162</f>
        <v>4</v>
      </c>
      <c r="C6" s="13"/>
      <c r="D6" s="14" t="s">
        <v>169</v>
      </c>
      <c r="E6" s="12">
        <v>6</v>
      </c>
      <c r="F6" s="13"/>
      <c r="G6" s="14" t="str">
        <f>'123p'!D370</f>
        <v>Svizzera</v>
      </c>
      <c r="H6" s="10">
        <f>'123p'!E370</f>
        <v>3</v>
      </c>
      <c r="I6" s="9"/>
    </row>
    <row r="7" spans="1:9" ht="12.75">
      <c r="A7" s="14" t="str">
        <f>'123p'!D156</f>
        <v>Svizzera</v>
      </c>
      <c r="B7" s="12">
        <f>'123p'!E156</f>
        <v>3</v>
      </c>
      <c r="C7" s="13"/>
      <c r="D7" s="14" t="s">
        <v>191</v>
      </c>
      <c r="E7" s="12">
        <v>4</v>
      </c>
      <c r="F7" s="13"/>
      <c r="G7" s="14" t="str">
        <f>'123p'!D368</f>
        <v>Belgio</v>
      </c>
      <c r="H7" s="10">
        <f>'123p'!E368</f>
        <v>2</v>
      </c>
      <c r="I7" s="9"/>
    </row>
    <row r="8" spans="1:9" ht="12.75">
      <c r="A8" s="14" t="str">
        <f>'123p'!D163</f>
        <v>Russia</v>
      </c>
      <c r="B8" s="12">
        <f>'123p'!E163</f>
        <v>3</v>
      </c>
      <c r="C8" s="13"/>
      <c r="D8" s="14" t="s">
        <v>188</v>
      </c>
      <c r="E8" s="12">
        <v>3</v>
      </c>
      <c r="F8" s="13"/>
      <c r="G8" s="14" t="str">
        <f>'123p'!D374</f>
        <v>Usa</v>
      </c>
      <c r="H8" s="10">
        <f>'123p'!E374</f>
        <v>2</v>
      </c>
      <c r="I8" s="9"/>
    </row>
    <row r="9" spans="1:9" ht="12.75">
      <c r="A9" s="14" t="str">
        <f>'123p'!D154</f>
        <v>Lussemburgo</v>
      </c>
      <c r="B9" s="12">
        <f>'123p'!E154</f>
        <v>2</v>
      </c>
      <c r="C9" s="13"/>
      <c r="D9" s="14" t="s">
        <v>174</v>
      </c>
      <c r="E9" s="12">
        <v>2</v>
      </c>
      <c r="F9" s="13"/>
      <c r="G9" s="14" t="str">
        <f>'123p'!D375</f>
        <v>Olanda</v>
      </c>
      <c r="H9" s="10">
        <v>3</v>
      </c>
      <c r="I9" s="9"/>
    </row>
    <row r="10" spans="1:9" ht="12.75">
      <c r="A10" s="14" t="str">
        <f>'123p'!D155</f>
        <v>Canada</v>
      </c>
      <c r="B10" s="12">
        <f>'123p'!E155</f>
        <v>1</v>
      </c>
      <c r="C10" s="13"/>
      <c r="D10" s="14" t="s">
        <v>187</v>
      </c>
      <c r="E10" s="12">
        <v>1</v>
      </c>
      <c r="F10" s="13"/>
      <c r="G10" s="14" t="str">
        <f>'123p'!D371</f>
        <v>Lussemburgo</v>
      </c>
      <c r="H10" s="10">
        <f>'123p'!E371</f>
        <v>2</v>
      </c>
      <c r="I10" s="9"/>
    </row>
    <row r="11" spans="1:9" ht="12.75">
      <c r="A11" s="14" t="str">
        <f>'123p'!D158</f>
        <v>Irlanda</v>
      </c>
      <c r="B11" s="12">
        <f>'123p'!E158</f>
        <v>1</v>
      </c>
      <c r="C11" s="13"/>
      <c r="D11" s="14" t="s">
        <v>200</v>
      </c>
      <c r="E11" s="12">
        <v>2</v>
      </c>
      <c r="F11" s="13"/>
      <c r="G11" s="14" t="str">
        <f>'123p'!D376</f>
        <v>Russia</v>
      </c>
      <c r="H11" s="10">
        <f>'123p'!E376</f>
        <v>1</v>
      </c>
      <c r="I11" s="9"/>
    </row>
    <row r="12" spans="1:9" ht="12.75">
      <c r="A12" s="14" t="str">
        <f>'123p'!D159</f>
        <v>Usa</v>
      </c>
      <c r="B12" s="12">
        <f>'123p'!E159</f>
        <v>1</v>
      </c>
      <c r="C12" s="13"/>
      <c r="D12" s="14" t="s">
        <v>201</v>
      </c>
      <c r="E12" s="12">
        <v>2</v>
      </c>
      <c r="F12" s="13"/>
      <c r="G12" s="14" t="str">
        <f>'123p'!D377</f>
        <v>Ucraina</v>
      </c>
      <c r="H12" s="10">
        <f>'123p'!E377</f>
        <v>1</v>
      </c>
      <c r="I12" s="9"/>
    </row>
    <row r="13" spans="1:9" ht="12.75">
      <c r="A13" s="14" t="str">
        <f>'123p'!D160</f>
        <v>Svezia</v>
      </c>
      <c r="B13" s="12">
        <f>'123p'!E160</f>
        <v>1</v>
      </c>
      <c r="C13" s="13"/>
      <c r="D13" s="14" t="s">
        <v>186</v>
      </c>
      <c r="E13" s="12">
        <v>1</v>
      </c>
      <c r="F13" s="13"/>
      <c r="G13" s="14" t="str">
        <f>'123p'!D378</f>
        <v>Venezuela</v>
      </c>
      <c r="H13" s="12">
        <f>'123p'!E378</f>
        <v>1</v>
      </c>
      <c r="I13" s="9"/>
    </row>
    <row r="14" spans="1:9" ht="12.75">
      <c r="A14" s="80" t="str">
        <f>'123p'!D161</f>
        <v>Colombia</v>
      </c>
      <c r="B14" s="74">
        <v>2</v>
      </c>
      <c r="C14" s="9"/>
      <c r="D14" s="14" t="s">
        <v>202</v>
      </c>
      <c r="E14" s="12">
        <v>1</v>
      </c>
      <c r="F14" s="13"/>
      <c r="G14" s="14" t="str">
        <f>'123p'!D379</f>
        <v>Australia</v>
      </c>
      <c r="H14" s="12">
        <f>'123p'!E379</f>
        <v>1</v>
      </c>
      <c r="I14" s="9"/>
    </row>
    <row r="15" spans="1:9" ht="12.75">
      <c r="A15" s="80"/>
      <c r="B15" s="74"/>
      <c r="C15" s="9"/>
      <c r="D15" s="14" t="s">
        <v>170</v>
      </c>
      <c r="E15" s="12">
        <v>1</v>
      </c>
      <c r="F15" s="13"/>
      <c r="G15" s="78" t="str">
        <f>'123p'!D373</f>
        <v>Svezia</v>
      </c>
      <c r="H15" s="90">
        <f>'123p'!E373</f>
        <v>1</v>
      </c>
      <c r="I15" s="9"/>
    </row>
    <row r="16" spans="1:9" ht="12.75">
      <c r="A16" s="14" t="s">
        <v>201</v>
      </c>
      <c r="B16" s="12">
        <v>1</v>
      </c>
      <c r="C16" s="9"/>
      <c r="D16" s="14" t="s">
        <v>188</v>
      </c>
      <c r="E16" s="12">
        <v>1</v>
      </c>
      <c r="F16" s="13"/>
      <c r="G16" s="82"/>
      <c r="H16" s="91"/>
      <c r="I16" s="9"/>
    </row>
    <row r="17" spans="1:9" ht="12.75">
      <c r="A17" s="14" t="s">
        <v>221</v>
      </c>
      <c r="B17" s="12">
        <v>2</v>
      </c>
      <c r="C17" s="9"/>
      <c r="D17" s="78" t="s">
        <v>207</v>
      </c>
      <c r="E17" s="77">
        <v>1</v>
      </c>
      <c r="F17" s="13"/>
      <c r="G17" s="83"/>
      <c r="H17" s="92"/>
      <c r="I17" s="9"/>
    </row>
    <row r="18" spans="1:9" ht="12.75">
      <c r="A18" s="14" t="s">
        <v>223</v>
      </c>
      <c r="B18" s="12">
        <v>1</v>
      </c>
      <c r="C18" s="9"/>
      <c r="D18" s="79"/>
      <c r="E18" s="79"/>
      <c r="F18" s="13"/>
      <c r="G18" s="51" t="s">
        <v>224</v>
      </c>
      <c r="H18" s="52">
        <v>1</v>
      </c>
      <c r="I18" s="9"/>
    </row>
    <row r="19" spans="1:9" ht="12.75">
      <c r="A19" s="14" t="s">
        <v>207</v>
      </c>
      <c r="B19" s="12">
        <v>1</v>
      </c>
      <c r="C19" s="9"/>
      <c r="D19" s="67" t="s">
        <v>225</v>
      </c>
      <c r="E19" s="67">
        <v>1</v>
      </c>
      <c r="F19" s="13"/>
      <c r="G19" s="51" t="s">
        <v>221</v>
      </c>
      <c r="H19" s="52">
        <v>1</v>
      </c>
      <c r="I19" s="9"/>
    </row>
    <row r="20" spans="1:9" ht="12.75">
      <c r="A20" s="14"/>
      <c r="B20" s="12"/>
      <c r="C20" s="9"/>
      <c r="D20" s="67"/>
      <c r="E20" s="67"/>
      <c r="F20" s="13"/>
      <c r="G20" s="51"/>
      <c r="H20" s="52"/>
      <c r="I20" s="9"/>
    </row>
    <row r="21" spans="1:9" ht="12.75">
      <c r="A21" s="10" t="s">
        <v>195</v>
      </c>
      <c r="B21" s="10">
        <f>SUM(B3:B20)</f>
        <v>105</v>
      </c>
      <c r="C21" s="11"/>
      <c r="D21" s="10" t="s">
        <v>195</v>
      </c>
      <c r="E21" s="10">
        <f>SUM(E3:E20)</f>
        <v>105</v>
      </c>
      <c r="F21" s="13"/>
      <c r="G21" s="14" t="s">
        <v>195</v>
      </c>
      <c r="H21" s="10">
        <f>SUM(H3:H20)</f>
        <v>105</v>
      </c>
      <c r="I21" s="9"/>
    </row>
    <row r="22" spans="1:9" ht="1.5" customHeight="1">
      <c r="A22" s="15"/>
      <c r="B22" s="15"/>
      <c r="C22" s="11"/>
      <c r="D22" s="15"/>
      <c r="E22" s="15"/>
      <c r="F22" s="13"/>
      <c r="G22" s="16"/>
      <c r="H22" s="15"/>
      <c r="I22" s="9"/>
    </row>
    <row r="23" spans="1:9" ht="1.5" customHeight="1">
      <c r="A23" s="15"/>
      <c r="B23" s="15"/>
      <c r="C23" s="11"/>
      <c r="D23" s="15"/>
      <c r="E23" s="15"/>
      <c r="F23" s="13"/>
      <c r="G23" s="16"/>
      <c r="H23" s="15"/>
      <c r="I23" s="9"/>
    </row>
    <row r="24" spans="1:9" ht="12.75">
      <c r="A24" s="15"/>
      <c r="B24" s="15"/>
      <c r="C24" s="11"/>
      <c r="D24" s="15"/>
      <c r="E24" s="15"/>
      <c r="F24" s="13"/>
      <c r="G24" s="16"/>
      <c r="H24" s="15"/>
      <c r="I24" s="9"/>
    </row>
    <row r="25" spans="1:9" ht="12.75">
      <c r="A25" s="10" t="s">
        <v>208</v>
      </c>
      <c r="B25" s="10" t="str">
        <f>B29</f>
        <v>1 posto</v>
      </c>
      <c r="C25" s="11"/>
      <c r="D25" s="10" t="str">
        <f>D29</f>
        <v>2 posto</v>
      </c>
      <c r="E25" s="10" t="str">
        <f>E29</f>
        <v>3 posto</v>
      </c>
      <c r="F25" s="13"/>
      <c r="G25" s="72" t="s">
        <v>241</v>
      </c>
      <c r="H25" s="81"/>
      <c r="I25" s="9"/>
    </row>
    <row r="26" spans="1:8" ht="12.75">
      <c r="A26" s="8" t="s">
        <v>168</v>
      </c>
      <c r="B26" s="4">
        <f>VLOOKUP($A26,$A$30:$E$48,COLUMN(),0)</f>
        <v>69</v>
      </c>
      <c r="C26" s="11"/>
      <c r="D26" s="4">
        <f>VLOOKUP($A26,$A$30:$E$48,COLUMN(),0)</f>
        <v>67</v>
      </c>
      <c r="E26" s="4">
        <f>VLOOKUP($A26,$A$30:$E$48,COLUMN(),0)</f>
        <v>73</v>
      </c>
      <c r="F26" s="13"/>
      <c r="G26" s="72">
        <f>SUM(B26,D26,E26)</f>
        <v>209</v>
      </c>
      <c r="H26" s="81"/>
    </row>
    <row r="27" spans="1:8" ht="1.5" customHeight="1">
      <c r="A27" s="57"/>
      <c r="B27" s="57"/>
      <c r="C27" s="93"/>
      <c r="D27" s="57"/>
      <c r="E27" s="57"/>
      <c r="F27" s="94"/>
      <c r="G27" s="95"/>
      <c r="H27" s="57"/>
    </row>
    <row r="28" ht="1.5" customHeight="1"/>
    <row r="29" spans="1:9" ht="12.75">
      <c r="A29" s="10" t="str">
        <f>A2</f>
        <v>Nazione</v>
      </c>
      <c r="B29" s="17" t="str">
        <f>B2</f>
        <v>1 posto</v>
      </c>
      <c r="C29" s="11"/>
      <c r="D29" s="10" t="s">
        <v>193</v>
      </c>
      <c r="E29" s="17" t="s">
        <v>194</v>
      </c>
      <c r="F29" s="9"/>
      <c r="G29" s="72" t="s">
        <v>195</v>
      </c>
      <c r="H29" s="72"/>
      <c r="I29" s="9"/>
    </row>
    <row r="30" spans="1:9" ht="12.75">
      <c r="A30" s="12" t="str">
        <f>A3</f>
        <v>Italia</v>
      </c>
      <c r="B30" s="12">
        <v>69</v>
      </c>
      <c r="C30" s="13"/>
      <c r="D30" s="12">
        <v>67</v>
      </c>
      <c r="E30" s="12">
        <v>73</v>
      </c>
      <c r="F30" s="13"/>
      <c r="G30" s="72">
        <f aca="true" t="shared" si="0" ref="G30:G35">SUM(B30,D30,E30)</f>
        <v>209</v>
      </c>
      <c r="H30" s="73"/>
      <c r="I30" s="9"/>
    </row>
    <row r="31" spans="1:9" ht="12.75">
      <c r="A31" s="12" t="s">
        <v>189</v>
      </c>
      <c r="B31" s="12">
        <v>4</v>
      </c>
      <c r="C31" s="13"/>
      <c r="D31" s="12">
        <v>7</v>
      </c>
      <c r="E31" s="12">
        <v>9</v>
      </c>
      <c r="F31" s="13"/>
      <c r="G31" s="72">
        <f t="shared" si="0"/>
        <v>20</v>
      </c>
      <c r="H31" s="73"/>
      <c r="I31" s="9"/>
    </row>
    <row r="32" spans="1:9" ht="12.75">
      <c r="A32" s="12" t="s">
        <v>169</v>
      </c>
      <c r="B32" s="12">
        <v>6</v>
      </c>
      <c r="C32" s="13"/>
      <c r="D32" s="12">
        <v>6</v>
      </c>
      <c r="E32" s="12">
        <v>4</v>
      </c>
      <c r="F32" s="13"/>
      <c r="G32" s="72">
        <f t="shared" si="0"/>
        <v>16</v>
      </c>
      <c r="H32" s="73"/>
      <c r="I32" s="9"/>
    </row>
    <row r="33" spans="1:9" ht="12.75">
      <c r="A33" s="12" t="str">
        <f>A4</f>
        <v>Belgio</v>
      </c>
      <c r="B33" s="12">
        <v>7</v>
      </c>
      <c r="C33" s="13"/>
      <c r="D33" s="12">
        <v>6</v>
      </c>
      <c r="E33" s="12">
        <v>2</v>
      </c>
      <c r="F33" s="13"/>
      <c r="G33" s="72">
        <f t="shared" si="0"/>
        <v>15</v>
      </c>
      <c r="H33" s="73"/>
      <c r="I33" s="9"/>
    </row>
    <row r="34" spans="1:9" ht="12.75">
      <c r="A34" s="12" t="s">
        <v>174</v>
      </c>
      <c r="B34" s="12">
        <v>3</v>
      </c>
      <c r="C34" s="13"/>
      <c r="D34" s="12">
        <v>2</v>
      </c>
      <c r="E34" s="12">
        <v>3</v>
      </c>
      <c r="F34" s="13"/>
      <c r="G34" s="72">
        <f t="shared" si="0"/>
        <v>8</v>
      </c>
      <c r="H34" s="73"/>
      <c r="I34" s="9"/>
    </row>
    <row r="35" spans="1:9" ht="12.75">
      <c r="A35" s="12" t="s">
        <v>191</v>
      </c>
      <c r="B35" s="12">
        <v>3</v>
      </c>
      <c r="C35" s="13"/>
      <c r="D35" s="12">
        <v>4</v>
      </c>
      <c r="E35" s="12">
        <v>1</v>
      </c>
      <c r="F35" s="13"/>
      <c r="G35" s="72">
        <f t="shared" si="0"/>
        <v>8</v>
      </c>
      <c r="H35" s="73"/>
      <c r="I35" s="9"/>
    </row>
    <row r="36" spans="1:9" ht="12.75">
      <c r="A36" s="12" t="str">
        <f>A9</f>
        <v>Lussemburgo</v>
      </c>
      <c r="B36" s="12">
        <v>2</v>
      </c>
      <c r="C36" s="13"/>
      <c r="D36" s="12">
        <v>1</v>
      </c>
      <c r="E36" s="12">
        <v>2</v>
      </c>
      <c r="F36" s="13"/>
      <c r="G36" s="72">
        <f aca="true" t="shared" si="1" ref="G36:G46">SUM(B36,D36,E36)</f>
        <v>5</v>
      </c>
      <c r="H36" s="73"/>
      <c r="I36" s="9"/>
    </row>
    <row r="37" spans="1:9" ht="12.75">
      <c r="A37" s="12" t="s">
        <v>188</v>
      </c>
      <c r="B37" s="12">
        <v>2</v>
      </c>
      <c r="C37" s="13"/>
      <c r="D37" s="12">
        <v>4</v>
      </c>
      <c r="E37" s="12">
        <v>0</v>
      </c>
      <c r="F37" s="13"/>
      <c r="G37" s="72">
        <f t="shared" si="1"/>
        <v>6</v>
      </c>
      <c r="H37" s="73"/>
      <c r="I37" s="9"/>
    </row>
    <row r="38" spans="1:9" ht="12.75">
      <c r="A38" s="12" t="s">
        <v>186</v>
      </c>
      <c r="B38" s="12">
        <v>1</v>
      </c>
      <c r="C38" s="13"/>
      <c r="D38" s="12">
        <v>1</v>
      </c>
      <c r="E38" s="12">
        <v>2</v>
      </c>
      <c r="F38" s="13"/>
      <c r="G38" s="72">
        <f t="shared" si="1"/>
        <v>4</v>
      </c>
      <c r="H38" s="73"/>
      <c r="I38" s="9"/>
    </row>
    <row r="39" spans="1:9" ht="12.75">
      <c r="A39" s="12" t="s">
        <v>187</v>
      </c>
      <c r="B39" s="12">
        <v>1</v>
      </c>
      <c r="C39" s="13"/>
      <c r="D39" s="12">
        <v>1</v>
      </c>
      <c r="E39" s="12">
        <v>1</v>
      </c>
      <c r="F39" s="13"/>
      <c r="G39" s="72">
        <f t="shared" si="1"/>
        <v>3</v>
      </c>
      <c r="H39" s="73"/>
      <c r="I39" s="9"/>
    </row>
    <row r="40" spans="1:9" ht="12.75">
      <c r="A40" s="12" t="s">
        <v>201</v>
      </c>
      <c r="B40" s="12">
        <v>1</v>
      </c>
      <c r="C40" s="13"/>
      <c r="D40" s="12">
        <v>2</v>
      </c>
      <c r="E40" s="12">
        <v>3</v>
      </c>
      <c r="F40" s="13"/>
      <c r="G40" s="72">
        <f t="shared" si="1"/>
        <v>6</v>
      </c>
      <c r="H40" s="73"/>
      <c r="I40" s="9"/>
    </row>
    <row r="41" spans="1:9" ht="12.75">
      <c r="A41" s="12" t="s">
        <v>202</v>
      </c>
      <c r="B41" s="12">
        <v>0</v>
      </c>
      <c r="C41" s="13"/>
      <c r="D41" s="12">
        <v>1</v>
      </c>
      <c r="E41" s="12">
        <v>1</v>
      </c>
      <c r="F41" s="13"/>
      <c r="G41" s="72">
        <f t="shared" si="1"/>
        <v>2</v>
      </c>
      <c r="H41" s="73"/>
      <c r="I41" s="9"/>
    </row>
    <row r="42" spans="1:9" ht="12.75">
      <c r="A42" s="12" t="s">
        <v>171</v>
      </c>
      <c r="B42" s="12">
        <v>1</v>
      </c>
      <c r="C42" s="13"/>
      <c r="D42" s="12">
        <v>0</v>
      </c>
      <c r="E42" s="12">
        <v>0</v>
      </c>
      <c r="F42" s="13"/>
      <c r="G42" s="72">
        <f t="shared" si="1"/>
        <v>1</v>
      </c>
      <c r="H42" s="73"/>
      <c r="I42" s="9"/>
    </row>
    <row r="43" spans="1:9" ht="12.75">
      <c r="A43" s="12" t="s">
        <v>185</v>
      </c>
      <c r="B43" s="12">
        <v>1</v>
      </c>
      <c r="C43" s="13"/>
      <c r="D43" s="12">
        <v>0</v>
      </c>
      <c r="E43" s="12">
        <v>0</v>
      </c>
      <c r="F43" s="13"/>
      <c r="G43" s="72">
        <f t="shared" si="1"/>
        <v>1</v>
      </c>
      <c r="H43" s="73"/>
      <c r="I43" s="9"/>
    </row>
    <row r="44" spans="1:9" ht="12.75">
      <c r="A44" s="12" t="s">
        <v>221</v>
      </c>
      <c r="B44" s="12">
        <v>2</v>
      </c>
      <c r="C44" s="13"/>
      <c r="D44" s="12">
        <v>1</v>
      </c>
      <c r="E44" s="12">
        <v>1</v>
      </c>
      <c r="F44" s="13"/>
      <c r="G44" s="72">
        <v>4</v>
      </c>
      <c r="H44" s="73"/>
      <c r="I44" s="9"/>
    </row>
    <row r="45" spans="1:9" ht="12.75">
      <c r="A45" s="12" t="s">
        <v>206</v>
      </c>
      <c r="B45" s="12">
        <v>0</v>
      </c>
      <c r="C45" s="13"/>
      <c r="D45" s="12">
        <v>0</v>
      </c>
      <c r="E45" s="12">
        <v>1</v>
      </c>
      <c r="F45" s="13"/>
      <c r="G45" s="72">
        <f t="shared" si="1"/>
        <v>1</v>
      </c>
      <c r="H45" s="73"/>
      <c r="I45" s="9"/>
    </row>
    <row r="46" spans="1:9" ht="12.75">
      <c r="A46" s="12" t="s">
        <v>207</v>
      </c>
      <c r="B46" s="12">
        <v>1</v>
      </c>
      <c r="C46" s="13"/>
      <c r="D46" s="12">
        <v>1</v>
      </c>
      <c r="E46" s="12">
        <v>1</v>
      </c>
      <c r="F46" s="13"/>
      <c r="G46" s="72">
        <f t="shared" si="1"/>
        <v>3</v>
      </c>
      <c r="H46" s="73"/>
      <c r="I46" s="9"/>
    </row>
    <row r="47" spans="1:9" ht="12.75">
      <c r="A47" s="12" t="s">
        <v>225</v>
      </c>
      <c r="B47" s="12">
        <v>1</v>
      </c>
      <c r="C47" s="13"/>
      <c r="D47" s="12">
        <v>1</v>
      </c>
      <c r="E47" s="12">
        <v>0</v>
      </c>
      <c r="F47" s="13"/>
      <c r="G47" s="72">
        <f>SUM(B47,D47,E47)</f>
        <v>2</v>
      </c>
      <c r="H47" s="73"/>
      <c r="I47" s="9"/>
    </row>
    <row r="48" spans="1:9" ht="12.75">
      <c r="A48" s="12" t="s">
        <v>224</v>
      </c>
      <c r="B48" s="12">
        <v>0</v>
      </c>
      <c r="C48" s="13"/>
      <c r="D48" s="12">
        <v>0</v>
      </c>
      <c r="E48" s="12">
        <v>1</v>
      </c>
      <c r="F48" s="13"/>
      <c r="G48" s="72">
        <f>SUM(B48,D48,E48)</f>
        <v>1</v>
      </c>
      <c r="H48" s="73"/>
      <c r="I48" s="9"/>
    </row>
    <row r="49" spans="1:9" ht="12.75">
      <c r="A49" s="10" t="s">
        <v>195</v>
      </c>
      <c r="B49" s="10">
        <f>SUM(B30:B48)</f>
        <v>105</v>
      </c>
      <c r="C49" s="11"/>
      <c r="D49" s="10">
        <f>SUM(D30:D48)</f>
        <v>105</v>
      </c>
      <c r="E49" s="10">
        <f>SUM(E30:E48)</f>
        <v>105</v>
      </c>
      <c r="F49" s="13"/>
      <c r="G49" s="72">
        <f>SUM(G30:G48)</f>
        <v>315</v>
      </c>
      <c r="H49" s="73"/>
      <c r="I49" s="9"/>
    </row>
    <row r="50" spans="1:9" ht="12.75">
      <c r="A50" s="13"/>
      <c r="B50" s="13"/>
      <c r="C50" s="13"/>
      <c r="D50" s="13"/>
      <c r="E50" s="13"/>
      <c r="F50" s="13"/>
      <c r="G50" s="11"/>
      <c r="H50" s="18"/>
      <c r="I50" s="9"/>
    </row>
    <row r="51" spans="1:9" ht="12.75">
      <c r="A51" s="74" t="s">
        <v>240</v>
      </c>
      <c r="B51" s="74"/>
      <c r="C51" s="74"/>
      <c r="D51" s="74"/>
      <c r="E51" s="74"/>
      <c r="F51" s="13"/>
      <c r="G51" s="75">
        <f>315/3</f>
        <v>105</v>
      </c>
      <c r="H51" s="76"/>
      <c r="I51" s="9"/>
    </row>
    <row r="52" spans="1:9" ht="12.75">
      <c r="A52" s="13"/>
      <c r="B52" s="13"/>
      <c r="C52" s="13"/>
      <c r="D52" s="13"/>
      <c r="E52" s="13"/>
      <c r="F52" s="13"/>
      <c r="G52" s="13"/>
      <c r="H52" s="13"/>
      <c r="I52" s="9"/>
    </row>
    <row r="53" spans="1:9" ht="12.75">
      <c r="A53" s="13"/>
      <c r="B53" s="13"/>
      <c r="C53" s="13"/>
      <c r="D53" s="13"/>
      <c r="E53" s="13"/>
      <c r="F53" s="13"/>
      <c r="G53" s="13"/>
      <c r="H53" s="13"/>
      <c r="I53" s="9"/>
    </row>
    <row r="54" spans="1:9" ht="12.75">
      <c r="A54" s="13"/>
      <c r="B54" s="13"/>
      <c r="C54" s="13"/>
      <c r="D54" s="13"/>
      <c r="E54" s="13"/>
      <c r="F54" s="13"/>
      <c r="G54" s="13"/>
      <c r="H54" s="13"/>
      <c r="I54" s="9"/>
    </row>
    <row r="55" spans="1:9" ht="12.75">
      <c r="A55" s="13"/>
      <c r="B55" s="13"/>
      <c r="C55" s="13"/>
      <c r="D55" s="13"/>
      <c r="E55" s="13"/>
      <c r="F55" s="13"/>
      <c r="G55" s="13"/>
      <c r="H55" s="13"/>
      <c r="I55" s="9"/>
    </row>
    <row r="56" spans="1:9" ht="12.75">
      <c r="A56" s="9"/>
      <c r="B56" s="9"/>
      <c r="C56" s="9"/>
      <c r="D56" s="9"/>
      <c r="E56" s="9"/>
      <c r="F56" s="9"/>
      <c r="G56" s="9"/>
      <c r="H56" s="9"/>
      <c r="I56" s="9"/>
    </row>
    <row r="57" spans="1:9" ht="12.75">
      <c r="A57" s="9"/>
      <c r="B57" s="9"/>
      <c r="C57" s="9"/>
      <c r="D57" s="9"/>
      <c r="E57" s="9"/>
      <c r="F57" s="9"/>
      <c r="G57" s="9"/>
      <c r="H57" s="9"/>
      <c r="I57" s="9"/>
    </row>
    <row r="58" spans="1:9" ht="12.75">
      <c r="A58" s="9"/>
      <c r="B58" s="9"/>
      <c r="C58" s="9"/>
      <c r="D58" s="9"/>
      <c r="E58" s="9"/>
      <c r="F58" s="9"/>
      <c r="G58" s="9"/>
      <c r="H58" s="9"/>
      <c r="I58" s="9"/>
    </row>
    <row r="59" spans="1:9" ht="12.75">
      <c r="A59" s="9"/>
      <c r="B59" s="9"/>
      <c r="C59" s="9"/>
      <c r="D59" s="9"/>
      <c r="E59" s="9"/>
      <c r="F59" s="9"/>
      <c r="G59" s="9"/>
      <c r="H59" s="9"/>
      <c r="I59" s="9"/>
    </row>
    <row r="60" spans="1:9" ht="12.75">
      <c r="A60" s="9"/>
      <c r="B60" s="9"/>
      <c r="C60" s="9"/>
      <c r="D60" s="9"/>
      <c r="E60" s="9"/>
      <c r="F60" s="9"/>
      <c r="G60" s="9"/>
      <c r="H60" s="9"/>
      <c r="I60" s="9"/>
    </row>
    <row r="61" spans="1:9" ht="12.75">
      <c r="A61" s="9"/>
      <c r="B61" s="9"/>
      <c r="C61" s="9"/>
      <c r="D61" s="9"/>
      <c r="E61" s="9"/>
      <c r="F61" s="9"/>
      <c r="G61" s="9"/>
      <c r="H61" s="9"/>
      <c r="I61" s="9"/>
    </row>
    <row r="62" spans="1:9" ht="12.75">
      <c r="A62" s="9"/>
      <c r="B62" s="9"/>
      <c r="C62" s="9"/>
      <c r="D62" s="9"/>
      <c r="E62" s="9"/>
      <c r="F62" s="9"/>
      <c r="G62" s="9"/>
      <c r="H62" s="9"/>
      <c r="I62" s="9"/>
    </row>
  </sheetData>
  <sheetProtection password="CE60" sheet="1" objects="1" scenarios="1"/>
  <mergeCells count="31">
    <mergeCell ref="G47:H47"/>
    <mergeCell ref="G48:H48"/>
    <mergeCell ref="G39:H39"/>
    <mergeCell ref="A14:A15"/>
    <mergeCell ref="B14:B15"/>
    <mergeCell ref="G30:H30"/>
    <mergeCell ref="G31:H31"/>
    <mergeCell ref="G25:H25"/>
    <mergeCell ref="G26:H26"/>
    <mergeCell ref="G15:G17"/>
    <mergeCell ref="H15:H17"/>
    <mergeCell ref="D17:D18"/>
    <mergeCell ref="E17:E18"/>
    <mergeCell ref="G35:H35"/>
    <mergeCell ref="G36:H36"/>
    <mergeCell ref="G37:H37"/>
    <mergeCell ref="G38:H38"/>
    <mergeCell ref="G29:H29"/>
    <mergeCell ref="G32:H32"/>
    <mergeCell ref="G33:H33"/>
    <mergeCell ref="G34:H34"/>
    <mergeCell ref="G40:H40"/>
    <mergeCell ref="G41:H41"/>
    <mergeCell ref="G42:H42"/>
    <mergeCell ref="A51:E51"/>
    <mergeCell ref="G51:H51"/>
    <mergeCell ref="G49:H49"/>
    <mergeCell ref="G43:H43"/>
    <mergeCell ref="G44:H44"/>
    <mergeCell ref="G45:H45"/>
    <mergeCell ref="G46:H46"/>
  </mergeCells>
  <dataValidations count="1">
    <dataValidation type="list" allowBlank="1" showInputMessage="1" showErrorMessage="1" sqref="A26">
      <formula1>$A$30:$A$48</formula1>
    </dataValidation>
  </dataValidation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272"/>
  <sheetViews>
    <sheetView workbookViewId="0" topLeftCell="A1">
      <selection activeCell="A1" sqref="A1"/>
    </sheetView>
  </sheetViews>
  <sheetFormatPr defaultColWidth="9.140625" defaultRowHeight="12.75"/>
  <cols>
    <col min="1" max="1" width="27.28125" style="22" customWidth="1"/>
    <col min="2" max="22" width="5.7109375" style="22" customWidth="1"/>
    <col min="23" max="16384" width="9.140625" style="22" customWidth="1"/>
  </cols>
  <sheetData>
    <row r="1" spans="1:64" ht="12">
      <c r="A1" s="19" t="s">
        <v>213</v>
      </c>
      <c r="B1" s="24" t="str">
        <f aca="true" t="shared" si="0" ref="B1:H1">B5</f>
        <v>anno</v>
      </c>
      <c r="C1" s="24" t="str">
        <f t="shared" si="0"/>
        <v>anno</v>
      </c>
      <c r="D1" s="24" t="str">
        <f t="shared" si="0"/>
        <v>anno</v>
      </c>
      <c r="E1" s="24" t="str">
        <f t="shared" si="0"/>
        <v>anno</v>
      </c>
      <c r="F1" s="24" t="str">
        <f t="shared" si="0"/>
        <v>anno</v>
      </c>
      <c r="G1" s="24" t="str">
        <f t="shared" si="0"/>
        <v>anno</v>
      </c>
      <c r="H1" s="25" t="str">
        <f t="shared" si="0"/>
        <v>totale</v>
      </c>
      <c r="I1" s="26" t="str">
        <f aca="true" t="shared" si="1" ref="I1:O1">I5</f>
        <v>anno</v>
      </c>
      <c r="J1" s="3" t="str">
        <f t="shared" si="1"/>
        <v>anno</v>
      </c>
      <c r="K1" s="3" t="str">
        <f t="shared" si="1"/>
        <v>anno</v>
      </c>
      <c r="L1" s="3" t="str">
        <f t="shared" si="1"/>
        <v>anno</v>
      </c>
      <c r="M1" s="3" t="str">
        <f t="shared" si="1"/>
        <v>anno</v>
      </c>
      <c r="N1" s="3" t="str">
        <f t="shared" si="1"/>
        <v>anno</v>
      </c>
      <c r="O1" s="25" t="str">
        <f t="shared" si="1"/>
        <v>totale</v>
      </c>
      <c r="P1" s="27" t="str">
        <f>P5</f>
        <v>anno</v>
      </c>
      <c r="Q1" s="24" t="str">
        <f aca="true" t="shared" si="2" ref="Q1:V1">Q5</f>
        <v>anno</v>
      </c>
      <c r="R1" s="24" t="str">
        <f t="shared" si="2"/>
        <v>anno</v>
      </c>
      <c r="S1" s="24" t="str">
        <f t="shared" si="2"/>
        <v>anno</v>
      </c>
      <c r="T1" s="24" t="str">
        <f t="shared" si="2"/>
        <v>anno</v>
      </c>
      <c r="U1" s="24" t="str">
        <f t="shared" si="2"/>
        <v>anno</v>
      </c>
      <c r="V1" s="25" t="str">
        <f t="shared" si="2"/>
        <v>totale</v>
      </c>
      <c r="W1" s="28" t="s">
        <v>214</v>
      </c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</row>
    <row r="2" spans="1:64" ht="12.75" thickBot="1">
      <c r="A2" s="23" t="s">
        <v>230</v>
      </c>
      <c r="B2" s="4">
        <f>VLOOKUP($A2,$A$6:$V$173,COLUMN(),0)</f>
        <v>2022</v>
      </c>
      <c r="C2" s="4">
        <f aca="true" t="shared" si="3" ref="C2:V2">VLOOKUP($A2,$A$6:$V$173,COLUMN(),0)</f>
        <v>0</v>
      </c>
      <c r="D2" s="4">
        <f t="shared" si="3"/>
        <v>0</v>
      </c>
      <c r="E2" s="4">
        <f t="shared" si="3"/>
        <v>0</v>
      </c>
      <c r="F2" s="4">
        <f t="shared" si="3"/>
        <v>0</v>
      </c>
      <c r="G2" s="4">
        <f t="shared" si="3"/>
        <v>0</v>
      </c>
      <c r="H2" s="56">
        <f>VLOOKUP($A2,$A$6:$V$173,COLUMN(),0)</f>
        <v>1</v>
      </c>
      <c r="I2" s="55">
        <f t="shared" si="3"/>
        <v>2020</v>
      </c>
      <c r="J2" s="4">
        <f t="shared" si="3"/>
        <v>0</v>
      </c>
      <c r="K2" s="4">
        <f t="shared" si="3"/>
        <v>0</v>
      </c>
      <c r="L2" s="4">
        <f t="shared" si="3"/>
        <v>0</v>
      </c>
      <c r="M2" s="4">
        <f t="shared" si="3"/>
        <v>0</v>
      </c>
      <c r="N2" s="4">
        <f t="shared" si="3"/>
        <v>0</v>
      </c>
      <c r="O2" s="56">
        <f t="shared" si="3"/>
        <v>1</v>
      </c>
      <c r="P2" s="55">
        <f t="shared" si="3"/>
        <v>0</v>
      </c>
      <c r="Q2" s="4">
        <f t="shared" si="3"/>
        <v>0</v>
      </c>
      <c r="R2" s="4">
        <f t="shared" si="3"/>
        <v>0</v>
      </c>
      <c r="S2" s="4">
        <f t="shared" si="3"/>
        <v>0</v>
      </c>
      <c r="T2" s="4">
        <f t="shared" si="3"/>
        <v>0</v>
      </c>
      <c r="U2" s="4">
        <f t="shared" si="3"/>
        <v>0</v>
      </c>
      <c r="V2" s="56">
        <f t="shared" si="3"/>
        <v>0</v>
      </c>
      <c r="W2" s="63">
        <f>SUM(H2,O2,V2)</f>
        <v>2</v>
      </c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1:64" ht="12" customHeight="1">
      <c r="A3" s="71" t="s">
        <v>210</v>
      </c>
      <c r="B3" s="71" t="s">
        <v>192</v>
      </c>
      <c r="C3" s="73"/>
      <c r="D3" s="73"/>
      <c r="E3" s="73"/>
      <c r="F3" s="73"/>
      <c r="G3" s="73"/>
      <c r="H3" s="70"/>
      <c r="I3" s="68" t="s">
        <v>193</v>
      </c>
      <c r="J3" s="73"/>
      <c r="K3" s="73"/>
      <c r="L3" s="73"/>
      <c r="M3" s="73"/>
      <c r="N3" s="73"/>
      <c r="O3" s="70"/>
      <c r="P3" s="68" t="s">
        <v>194</v>
      </c>
      <c r="Q3" s="73"/>
      <c r="R3" s="73"/>
      <c r="S3" s="73"/>
      <c r="T3" s="73"/>
      <c r="U3" s="73"/>
      <c r="V3" s="89"/>
      <c r="W3" s="84" t="s">
        <v>214</v>
      </c>
      <c r="X3" s="31"/>
      <c r="Y3" s="31"/>
      <c r="Z3" s="3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</row>
    <row r="4" spans="1:64" ht="12" customHeight="1">
      <c r="A4" s="73"/>
      <c r="B4" s="73"/>
      <c r="C4" s="73"/>
      <c r="D4" s="73"/>
      <c r="E4" s="73"/>
      <c r="F4" s="73"/>
      <c r="G4" s="73"/>
      <c r="H4" s="70"/>
      <c r="I4" s="88"/>
      <c r="J4" s="73"/>
      <c r="K4" s="73"/>
      <c r="L4" s="73"/>
      <c r="M4" s="73"/>
      <c r="N4" s="73"/>
      <c r="O4" s="70"/>
      <c r="P4" s="88"/>
      <c r="Q4" s="73"/>
      <c r="R4" s="73"/>
      <c r="S4" s="73"/>
      <c r="T4" s="73"/>
      <c r="U4" s="73"/>
      <c r="V4" s="89"/>
      <c r="W4" s="85"/>
      <c r="X4" s="31"/>
      <c r="Y4" s="31"/>
      <c r="Z4" s="3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</row>
    <row r="5" spans="1:64" ht="12.75" thickBot="1">
      <c r="A5" s="73"/>
      <c r="B5" s="24" t="s">
        <v>155</v>
      </c>
      <c r="C5" s="24" t="s">
        <v>155</v>
      </c>
      <c r="D5" s="24" t="s">
        <v>155</v>
      </c>
      <c r="E5" s="24" t="s">
        <v>155</v>
      </c>
      <c r="F5" s="24" t="s">
        <v>155</v>
      </c>
      <c r="G5" s="32" t="s">
        <v>155</v>
      </c>
      <c r="H5" s="33" t="s">
        <v>195</v>
      </c>
      <c r="I5" s="27" t="s">
        <v>155</v>
      </c>
      <c r="J5" s="24" t="s">
        <v>155</v>
      </c>
      <c r="K5" s="24" t="s">
        <v>155</v>
      </c>
      <c r="L5" s="24" t="s">
        <v>155</v>
      </c>
      <c r="M5" s="24" t="s">
        <v>155</v>
      </c>
      <c r="N5" s="32" t="s">
        <v>155</v>
      </c>
      <c r="O5" s="34" t="s">
        <v>195</v>
      </c>
      <c r="P5" s="35" t="s">
        <v>155</v>
      </c>
      <c r="Q5" s="24" t="s">
        <v>155</v>
      </c>
      <c r="R5" s="24" t="s">
        <v>155</v>
      </c>
      <c r="S5" s="24" t="s">
        <v>155</v>
      </c>
      <c r="T5" s="24" t="s">
        <v>155</v>
      </c>
      <c r="U5" s="32" t="s">
        <v>155</v>
      </c>
      <c r="V5" s="62" t="s">
        <v>195</v>
      </c>
      <c r="W5" s="86"/>
      <c r="X5" s="31"/>
      <c r="Y5" s="31"/>
      <c r="Z5" s="3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</row>
    <row r="6" spans="1:64" ht="12" customHeight="1">
      <c r="A6" s="24" t="str">
        <f>'123p'!B6</f>
        <v>GANNA Luigi (Ita)</v>
      </c>
      <c r="B6" s="24">
        <v>1909</v>
      </c>
      <c r="C6" s="24"/>
      <c r="D6" s="24"/>
      <c r="E6" s="24"/>
      <c r="F6" s="24"/>
      <c r="G6" s="32"/>
      <c r="H6" s="36">
        <f>COUNTA(B6:G6)</f>
        <v>1</v>
      </c>
      <c r="I6" s="27"/>
      <c r="J6" s="24"/>
      <c r="K6" s="24"/>
      <c r="L6" s="24"/>
      <c r="M6" s="24"/>
      <c r="N6" s="32"/>
      <c r="O6" s="37">
        <f>COUNTA(I6:N6)</f>
        <v>0</v>
      </c>
      <c r="P6" s="38">
        <v>1910</v>
      </c>
      <c r="Q6" s="27"/>
      <c r="R6" s="24"/>
      <c r="S6" s="24"/>
      <c r="T6" s="24"/>
      <c r="U6" s="32"/>
      <c r="V6" s="54">
        <f>COUNTA(P6:U6)</f>
        <v>1</v>
      </c>
      <c r="W6" s="29">
        <f>SUM(H6,O6,V6)</f>
        <v>2</v>
      </c>
      <c r="X6" s="31"/>
      <c r="Y6" s="31"/>
      <c r="Z6" s="3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</row>
    <row r="7" spans="1:64" ht="12" customHeight="1">
      <c r="A7" s="24" t="str">
        <f>'123p'!B7</f>
        <v>GALETTI Carlo (Ita)</v>
      </c>
      <c r="B7" s="24">
        <v>1910</v>
      </c>
      <c r="C7" s="24">
        <v>1911</v>
      </c>
      <c r="D7" s="24"/>
      <c r="E7" s="24"/>
      <c r="F7" s="24"/>
      <c r="G7" s="32"/>
      <c r="H7" s="36">
        <f aca="true" t="shared" si="4" ref="H7:H43">COUNTA(B7:G7)</f>
        <v>2</v>
      </c>
      <c r="I7" s="27">
        <v>1909</v>
      </c>
      <c r="J7" s="24"/>
      <c r="K7" s="24"/>
      <c r="L7" s="24"/>
      <c r="M7" s="24"/>
      <c r="N7" s="32"/>
      <c r="O7" s="37">
        <f aca="true" t="shared" si="5" ref="O7:O70">COUNTA(I7:N7)</f>
        <v>1</v>
      </c>
      <c r="P7" s="40"/>
      <c r="Q7" s="27"/>
      <c r="R7" s="24"/>
      <c r="S7" s="24"/>
      <c r="T7" s="24"/>
      <c r="U7" s="32"/>
      <c r="V7" s="39">
        <f aca="true" t="shared" si="6" ref="V7:V70">COUNTA(P7:U7)</f>
        <v>0</v>
      </c>
      <c r="W7" s="29">
        <f aca="true" t="shared" si="7" ref="W7:W70">SUM(H7,O7,V7)</f>
        <v>3</v>
      </c>
      <c r="X7" s="31"/>
      <c r="Y7" s="31"/>
      <c r="Z7" s="3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</row>
    <row r="8" spans="1:64" ht="12" customHeight="1">
      <c r="A8" s="24" t="str">
        <f>'123p'!B9</f>
        <v>ATALA a squadre (Ita)</v>
      </c>
      <c r="B8" s="24">
        <f>'123p'!A9</f>
        <v>1912</v>
      </c>
      <c r="C8" s="24"/>
      <c r="D8" s="24"/>
      <c r="E8" s="24"/>
      <c r="F8" s="24"/>
      <c r="G8" s="32"/>
      <c r="H8" s="36">
        <f t="shared" si="4"/>
        <v>1</v>
      </c>
      <c r="I8" s="27"/>
      <c r="J8" s="24"/>
      <c r="K8" s="24"/>
      <c r="L8" s="24"/>
      <c r="M8" s="24"/>
      <c r="N8" s="32"/>
      <c r="O8" s="37">
        <f t="shared" si="5"/>
        <v>0</v>
      </c>
      <c r="P8" s="40"/>
      <c r="Q8" s="27"/>
      <c r="R8" s="24"/>
      <c r="S8" s="24"/>
      <c r="T8" s="24"/>
      <c r="U8" s="32"/>
      <c r="V8" s="39">
        <f t="shared" si="6"/>
        <v>0</v>
      </c>
      <c r="W8" s="29">
        <f t="shared" si="7"/>
        <v>1</v>
      </c>
      <c r="X8" s="31"/>
      <c r="Y8" s="31"/>
      <c r="Z8" s="3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64" ht="12" customHeight="1">
      <c r="A9" s="24" t="str">
        <f>'123p'!B10</f>
        <v>ORIANI Carlo (Ita)</v>
      </c>
      <c r="B9" s="24">
        <f>'123p'!A10</f>
        <v>1913</v>
      </c>
      <c r="C9" s="24"/>
      <c r="D9" s="24"/>
      <c r="E9" s="24"/>
      <c r="F9" s="24"/>
      <c r="G9" s="32"/>
      <c r="H9" s="36">
        <f t="shared" si="4"/>
        <v>1</v>
      </c>
      <c r="I9" s="27"/>
      <c r="J9" s="24"/>
      <c r="K9" s="24"/>
      <c r="L9" s="24"/>
      <c r="M9" s="24"/>
      <c r="N9" s="32"/>
      <c r="O9" s="37">
        <f t="shared" si="5"/>
        <v>0</v>
      </c>
      <c r="P9" s="40"/>
      <c r="Q9" s="27"/>
      <c r="R9" s="24"/>
      <c r="S9" s="24"/>
      <c r="T9" s="24"/>
      <c r="U9" s="32"/>
      <c r="V9" s="39">
        <f t="shared" si="6"/>
        <v>0</v>
      </c>
      <c r="W9" s="29">
        <f t="shared" si="7"/>
        <v>1</v>
      </c>
      <c r="X9" s="31"/>
      <c r="Y9" s="31"/>
      <c r="Z9" s="3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</row>
    <row r="10" spans="1:64" ht="12" customHeight="1">
      <c r="A10" s="24" t="str">
        <f>'123p'!B11</f>
        <v>CALZOLARI Alfonso (Ita)</v>
      </c>
      <c r="B10" s="24">
        <f>'123p'!A11</f>
        <v>1914</v>
      </c>
      <c r="C10" s="24"/>
      <c r="D10" s="24"/>
      <c r="E10" s="24"/>
      <c r="F10" s="24"/>
      <c r="G10" s="32"/>
      <c r="H10" s="36">
        <f t="shared" si="4"/>
        <v>1</v>
      </c>
      <c r="I10" s="27"/>
      <c r="J10" s="24"/>
      <c r="K10" s="24"/>
      <c r="L10" s="24"/>
      <c r="M10" s="24"/>
      <c r="N10" s="32"/>
      <c r="O10" s="37">
        <f t="shared" si="5"/>
        <v>0</v>
      </c>
      <c r="P10" s="40"/>
      <c r="Q10" s="27"/>
      <c r="R10" s="24"/>
      <c r="S10" s="24"/>
      <c r="T10" s="24"/>
      <c r="U10" s="32"/>
      <c r="V10" s="39">
        <f t="shared" si="6"/>
        <v>0</v>
      </c>
      <c r="W10" s="29">
        <f t="shared" si="7"/>
        <v>1</v>
      </c>
      <c r="X10" s="31"/>
      <c r="Y10" s="31"/>
      <c r="Z10" s="3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</row>
    <row r="11" spans="1:64" ht="12" customHeight="1">
      <c r="A11" s="24" t="str">
        <f>'123p'!B12</f>
        <v>GIRARDENGO Costante (Ita)</v>
      </c>
      <c r="B11" s="24">
        <f>'123p'!A12</f>
        <v>1919</v>
      </c>
      <c r="C11" s="24">
        <v>1923</v>
      </c>
      <c r="D11" s="24"/>
      <c r="E11" s="24"/>
      <c r="F11" s="24"/>
      <c r="G11" s="32"/>
      <c r="H11" s="36">
        <f t="shared" si="4"/>
        <v>2</v>
      </c>
      <c r="I11" s="27">
        <v>1925</v>
      </c>
      <c r="J11" s="24"/>
      <c r="K11" s="24"/>
      <c r="L11" s="24"/>
      <c r="M11" s="24"/>
      <c r="N11" s="32"/>
      <c r="O11" s="37">
        <f t="shared" si="5"/>
        <v>1</v>
      </c>
      <c r="P11" s="40"/>
      <c r="Q11" s="27"/>
      <c r="R11" s="24"/>
      <c r="S11" s="24"/>
      <c r="T11" s="24"/>
      <c r="U11" s="32"/>
      <c r="V11" s="39">
        <f t="shared" si="6"/>
        <v>0</v>
      </c>
      <c r="W11" s="29">
        <f t="shared" si="7"/>
        <v>3</v>
      </c>
      <c r="X11" s="31"/>
      <c r="Y11" s="31"/>
      <c r="Z11" s="3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</row>
    <row r="12" spans="1:64" ht="12" customHeight="1">
      <c r="A12" s="24" t="str">
        <f>'123p'!B13</f>
        <v>BELLONI Gaetano (Ita)</v>
      </c>
      <c r="B12" s="24">
        <f>'123p'!A13</f>
        <v>1920</v>
      </c>
      <c r="C12" s="24"/>
      <c r="D12" s="24"/>
      <c r="E12" s="24"/>
      <c r="F12" s="24"/>
      <c r="G12" s="32"/>
      <c r="H12" s="36">
        <f t="shared" si="4"/>
        <v>1</v>
      </c>
      <c r="I12" s="27">
        <v>1919</v>
      </c>
      <c r="J12" s="24">
        <v>1921</v>
      </c>
      <c r="K12" s="24"/>
      <c r="L12" s="24"/>
      <c r="M12" s="24"/>
      <c r="N12" s="32"/>
      <c r="O12" s="37">
        <f t="shared" si="5"/>
        <v>2</v>
      </c>
      <c r="P12" s="40"/>
      <c r="Q12" s="27"/>
      <c r="R12" s="24"/>
      <c r="S12" s="24"/>
      <c r="T12" s="24"/>
      <c r="U12" s="32"/>
      <c r="V12" s="39">
        <f t="shared" si="6"/>
        <v>0</v>
      </c>
      <c r="W12" s="29">
        <f t="shared" si="7"/>
        <v>3</v>
      </c>
      <c r="X12" s="31"/>
      <c r="Y12" s="31"/>
      <c r="Z12" s="3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</row>
    <row r="13" spans="1:64" ht="12" customHeight="1">
      <c r="A13" s="24" t="str">
        <f>'123p'!B14</f>
        <v>BRUNERO Giovanni (Ita)</v>
      </c>
      <c r="B13" s="24">
        <f>'123p'!A14</f>
        <v>1921</v>
      </c>
      <c r="C13" s="24">
        <v>1922</v>
      </c>
      <c r="D13" s="24">
        <v>1926</v>
      </c>
      <c r="E13" s="24"/>
      <c r="F13" s="24"/>
      <c r="G13" s="32"/>
      <c r="H13" s="36">
        <f t="shared" si="4"/>
        <v>3</v>
      </c>
      <c r="I13" s="27">
        <v>1923</v>
      </c>
      <c r="J13" s="24">
        <v>1927</v>
      </c>
      <c r="K13" s="24"/>
      <c r="L13" s="24"/>
      <c r="M13" s="24"/>
      <c r="N13" s="32"/>
      <c r="O13" s="37">
        <f t="shared" si="5"/>
        <v>2</v>
      </c>
      <c r="P13" s="40">
        <v>1925</v>
      </c>
      <c r="Q13" s="27"/>
      <c r="R13" s="24"/>
      <c r="S13" s="24"/>
      <c r="T13" s="24"/>
      <c r="U13" s="32"/>
      <c r="V13" s="39">
        <f t="shared" si="6"/>
        <v>1</v>
      </c>
      <c r="W13" s="29">
        <f t="shared" si="7"/>
        <v>6</v>
      </c>
      <c r="X13" s="31"/>
      <c r="Y13" s="31"/>
      <c r="Z13" s="3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</row>
    <row r="14" spans="1:64" ht="12" customHeight="1">
      <c r="A14" s="24" t="str">
        <f>'123p'!B17</f>
        <v>ENRICI Giuseppe (Ita)</v>
      </c>
      <c r="B14" s="24">
        <f>'123p'!A17</f>
        <v>1924</v>
      </c>
      <c r="C14" s="24"/>
      <c r="D14" s="24"/>
      <c r="E14" s="24"/>
      <c r="F14" s="24"/>
      <c r="G14" s="32"/>
      <c r="H14" s="36">
        <f t="shared" si="4"/>
        <v>1</v>
      </c>
      <c r="I14" s="27"/>
      <c r="J14" s="24"/>
      <c r="K14" s="24"/>
      <c r="L14" s="24"/>
      <c r="M14" s="24"/>
      <c r="N14" s="32"/>
      <c r="O14" s="37">
        <f t="shared" si="5"/>
        <v>0</v>
      </c>
      <c r="P14" s="40">
        <v>1922</v>
      </c>
      <c r="Q14" s="27"/>
      <c r="R14" s="24"/>
      <c r="S14" s="24"/>
      <c r="T14" s="24"/>
      <c r="U14" s="32"/>
      <c r="V14" s="39">
        <f t="shared" si="6"/>
        <v>1</v>
      </c>
      <c r="W14" s="29">
        <f t="shared" si="7"/>
        <v>2</v>
      </c>
      <c r="X14" s="31"/>
      <c r="Y14" s="31"/>
      <c r="Z14" s="3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</row>
    <row r="15" spans="1:64" ht="12" customHeight="1">
      <c r="A15" s="24" t="str">
        <f>'123p'!B18</f>
        <v>BINDA Alfredo (Ita)</v>
      </c>
      <c r="B15" s="24">
        <f>'123p'!A18</f>
        <v>1925</v>
      </c>
      <c r="C15" s="24">
        <v>1927</v>
      </c>
      <c r="D15" s="24">
        <v>1928</v>
      </c>
      <c r="E15" s="24">
        <v>1929</v>
      </c>
      <c r="F15" s="24">
        <v>1933</v>
      </c>
      <c r="G15" s="32"/>
      <c r="H15" s="36">
        <f t="shared" si="4"/>
        <v>5</v>
      </c>
      <c r="I15" s="27">
        <v>1926</v>
      </c>
      <c r="J15" s="24"/>
      <c r="K15" s="24"/>
      <c r="L15" s="24"/>
      <c r="M15" s="24"/>
      <c r="N15" s="32"/>
      <c r="O15" s="37">
        <f t="shared" si="5"/>
        <v>1</v>
      </c>
      <c r="P15" s="40"/>
      <c r="Q15" s="27"/>
      <c r="R15" s="24"/>
      <c r="S15" s="24"/>
      <c r="T15" s="24"/>
      <c r="U15" s="32"/>
      <c r="V15" s="39">
        <f t="shared" si="6"/>
        <v>0</v>
      </c>
      <c r="W15" s="29">
        <f t="shared" si="7"/>
        <v>6</v>
      </c>
      <c r="X15" s="31"/>
      <c r="Y15" s="31"/>
      <c r="Z15" s="3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12" customHeight="1">
      <c r="A16" s="24" t="str">
        <f>'123p'!B23</f>
        <v>MARCHISIO Luigi (Ita)</v>
      </c>
      <c r="B16" s="24">
        <f>'123p'!A23</f>
        <v>1930</v>
      </c>
      <c r="C16" s="24"/>
      <c r="D16" s="24"/>
      <c r="E16" s="24"/>
      <c r="F16" s="24"/>
      <c r="G16" s="32"/>
      <c r="H16" s="36">
        <f t="shared" si="4"/>
        <v>1</v>
      </c>
      <c r="I16" s="27"/>
      <c r="J16" s="24"/>
      <c r="K16" s="24"/>
      <c r="L16" s="24"/>
      <c r="M16" s="24"/>
      <c r="N16" s="32"/>
      <c r="O16" s="37">
        <f t="shared" si="5"/>
        <v>0</v>
      </c>
      <c r="P16" s="40">
        <v>1931</v>
      </c>
      <c r="Q16" s="27"/>
      <c r="R16" s="24"/>
      <c r="S16" s="24"/>
      <c r="T16" s="24"/>
      <c r="U16" s="32"/>
      <c r="V16" s="39">
        <f t="shared" si="6"/>
        <v>1</v>
      </c>
      <c r="W16" s="29">
        <f t="shared" si="7"/>
        <v>2</v>
      </c>
      <c r="X16" s="31"/>
      <c r="Y16" s="31"/>
      <c r="Z16" s="3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</row>
    <row r="17" spans="1:64" ht="12" customHeight="1">
      <c r="A17" s="24" t="str">
        <f>'123p'!B24</f>
        <v>CAMUSSO Francesco (Ita)</v>
      </c>
      <c r="B17" s="24">
        <f>'123p'!A24</f>
        <v>1931</v>
      </c>
      <c r="C17" s="24"/>
      <c r="D17" s="24"/>
      <c r="E17" s="24"/>
      <c r="F17" s="24"/>
      <c r="G17" s="32"/>
      <c r="H17" s="36">
        <f t="shared" si="4"/>
        <v>1</v>
      </c>
      <c r="I17" s="27">
        <v>1934</v>
      </c>
      <c r="J17" s="24"/>
      <c r="K17" s="24"/>
      <c r="L17" s="24"/>
      <c r="M17" s="24"/>
      <c r="N17" s="32"/>
      <c r="O17" s="37">
        <f t="shared" si="5"/>
        <v>1</v>
      </c>
      <c r="P17" s="40"/>
      <c r="Q17" s="27"/>
      <c r="R17" s="24"/>
      <c r="S17" s="24"/>
      <c r="T17" s="24"/>
      <c r="U17" s="32"/>
      <c r="V17" s="39">
        <f t="shared" si="6"/>
        <v>0</v>
      </c>
      <c r="W17" s="29">
        <f t="shared" si="7"/>
        <v>2</v>
      </c>
      <c r="X17" s="31"/>
      <c r="Y17" s="31"/>
      <c r="Z17" s="3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</row>
    <row r="18" spans="1:64" ht="12" customHeight="1">
      <c r="A18" s="24" t="str">
        <f>'123p'!B25</f>
        <v>PESENTI Antonio (Ita)</v>
      </c>
      <c r="B18" s="24">
        <f>'123p'!A25</f>
        <v>1932</v>
      </c>
      <c r="C18" s="24"/>
      <c r="D18" s="24"/>
      <c r="E18" s="24"/>
      <c r="F18" s="24"/>
      <c r="G18" s="32"/>
      <c r="H18" s="36">
        <f t="shared" si="4"/>
        <v>1</v>
      </c>
      <c r="I18" s="27"/>
      <c r="J18" s="24"/>
      <c r="K18" s="24"/>
      <c r="L18" s="24"/>
      <c r="M18" s="24"/>
      <c r="N18" s="32"/>
      <c r="O18" s="37">
        <f t="shared" si="5"/>
        <v>0</v>
      </c>
      <c r="P18" s="40"/>
      <c r="Q18" s="27"/>
      <c r="R18" s="24"/>
      <c r="S18" s="24"/>
      <c r="T18" s="24"/>
      <c r="U18" s="32"/>
      <c r="V18" s="39">
        <f t="shared" si="6"/>
        <v>0</v>
      </c>
      <c r="W18" s="29">
        <f t="shared" si="7"/>
        <v>1</v>
      </c>
      <c r="X18" s="31"/>
      <c r="Y18" s="31"/>
      <c r="Z18" s="3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64" ht="12" customHeight="1">
      <c r="A19" s="24" t="str">
        <f>'123p'!B27</f>
        <v>GUERRA Learco (Ita)</v>
      </c>
      <c r="B19" s="24">
        <f>'123p'!A27</f>
        <v>1934</v>
      </c>
      <c r="C19" s="24"/>
      <c r="D19" s="24"/>
      <c r="E19" s="24"/>
      <c r="F19" s="24"/>
      <c r="G19" s="32"/>
      <c r="H19" s="36">
        <f t="shared" si="4"/>
        <v>1</v>
      </c>
      <c r="I19" s="27"/>
      <c r="J19" s="24"/>
      <c r="K19" s="24"/>
      <c r="L19" s="24"/>
      <c r="M19" s="24"/>
      <c r="N19" s="32"/>
      <c r="O19" s="37">
        <f t="shared" si="5"/>
        <v>0</v>
      </c>
      <c r="P19" s="40"/>
      <c r="Q19" s="27"/>
      <c r="R19" s="24"/>
      <c r="S19" s="24"/>
      <c r="T19" s="24"/>
      <c r="U19" s="32"/>
      <c r="V19" s="39">
        <f t="shared" si="6"/>
        <v>0</v>
      </c>
      <c r="W19" s="29">
        <f t="shared" si="7"/>
        <v>1</v>
      </c>
      <c r="X19" s="31"/>
      <c r="Y19" s="31"/>
      <c r="Z19" s="3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</row>
    <row r="20" spans="1:64" ht="12" customHeight="1">
      <c r="A20" s="24" t="str">
        <f>'123p'!B28</f>
        <v>BERGAMASCHI Vasco (Ita)</v>
      </c>
      <c r="B20" s="24">
        <f>'123p'!A28</f>
        <v>1935</v>
      </c>
      <c r="C20" s="24"/>
      <c r="D20" s="24"/>
      <c r="E20" s="24"/>
      <c r="F20" s="24"/>
      <c r="G20" s="32"/>
      <c r="H20" s="36">
        <f t="shared" si="4"/>
        <v>1</v>
      </c>
      <c r="I20" s="27"/>
      <c r="J20" s="24"/>
      <c r="K20" s="24"/>
      <c r="L20" s="24"/>
      <c r="M20" s="24"/>
      <c r="N20" s="32"/>
      <c r="O20" s="37">
        <f t="shared" si="5"/>
        <v>0</v>
      </c>
      <c r="P20" s="40"/>
      <c r="Q20" s="27"/>
      <c r="R20" s="24"/>
      <c r="S20" s="24"/>
      <c r="T20" s="24"/>
      <c r="U20" s="32"/>
      <c r="V20" s="39">
        <f t="shared" si="6"/>
        <v>0</v>
      </c>
      <c r="W20" s="29">
        <f t="shared" si="7"/>
        <v>1</v>
      </c>
      <c r="X20" s="31"/>
      <c r="Y20" s="31"/>
      <c r="Z20" s="3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</row>
    <row r="21" spans="1:64" ht="12" customHeight="1">
      <c r="A21" s="24" t="str">
        <f>'123p'!B29</f>
        <v>BARTALI Gino (Ita)</v>
      </c>
      <c r="B21" s="24">
        <f>'123p'!A29</f>
        <v>1936</v>
      </c>
      <c r="C21" s="24">
        <v>1937</v>
      </c>
      <c r="D21" s="24">
        <v>1946</v>
      </c>
      <c r="E21" s="24"/>
      <c r="F21" s="24"/>
      <c r="G21" s="32"/>
      <c r="H21" s="36">
        <f t="shared" si="4"/>
        <v>3</v>
      </c>
      <c r="I21" s="27">
        <v>1939</v>
      </c>
      <c r="J21" s="24">
        <v>1947</v>
      </c>
      <c r="K21" s="24">
        <v>1949</v>
      </c>
      <c r="L21" s="24">
        <v>1950</v>
      </c>
      <c r="M21" s="24"/>
      <c r="N21" s="32"/>
      <c r="O21" s="37">
        <f t="shared" si="5"/>
        <v>4</v>
      </c>
      <c r="P21" s="40"/>
      <c r="Q21" s="27"/>
      <c r="R21" s="24"/>
      <c r="S21" s="24"/>
      <c r="T21" s="24"/>
      <c r="U21" s="32"/>
      <c r="V21" s="39">
        <f t="shared" si="6"/>
        <v>0</v>
      </c>
      <c r="W21" s="29">
        <f t="shared" si="7"/>
        <v>7</v>
      </c>
      <c r="X21" s="31"/>
      <c r="Y21" s="31"/>
      <c r="Z21" s="3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</row>
    <row r="22" spans="1:64" ht="12" customHeight="1">
      <c r="A22" s="24" t="str">
        <f>'123p'!B31</f>
        <v>VALETTI Giovanni (Ita)</v>
      </c>
      <c r="B22" s="24">
        <f>'123p'!A31</f>
        <v>1938</v>
      </c>
      <c r="C22" s="24">
        <v>1939</v>
      </c>
      <c r="D22" s="24"/>
      <c r="E22" s="24"/>
      <c r="F22" s="24"/>
      <c r="G22" s="32"/>
      <c r="H22" s="36">
        <f t="shared" si="4"/>
        <v>2</v>
      </c>
      <c r="I22" s="27">
        <v>1937</v>
      </c>
      <c r="J22" s="24"/>
      <c r="K22" s="24"/>
      <c r="L22" s="24"/>
      <c r="M22" s="24"/>
      <c r="N22" s="32"/>
      <c r="O22" s="37">
        <f t="shared" si="5"/>
        <v>1</v>
      </c>
      <c r="P22" s="40"/>
      <c r="Q22" s="27"/>
      <c r="R22" s="24"/>
      <c r="S22" s="24"/>
      <c r="T22" s="24"/>
      <c r="U22" s="32"/>
      <c r="V22" s="39">
        <f t="shared" si="6"/>
        <v>0</v>
      </c>
      <c r="W22" s="29">
        <f t="shared" si="7"/>
        <v>3</v>
      </c>
      <c r="X22" s="31"/>
      <c r="Y22" s="31"/>
      <c r="Z22" s="3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64" ht="12" customHeight="1">
      <c r="A23" s="24" t="str">
        <f>'123p'!B33</f>
        <v>COPPI Fausto (Ita)</v>
      </c>
      <c r="B23" s="24">
        <f>'123p'!A33</f>
        <v>1940</v>
      </c>
      <c r="C23" s="24">
        <v>1947</v>
      </c>
      <c r="D23" s="24">
        <v>1949</v>
      </c>
      <c r="E23" s="24">
        <v>1952</v>
      </c>
      <c r="F23" s="24">
        <v>1953</v>
      </c>
      <c r="G23" s="32"/>
      <c r="H23" s="36">
        <f t="shared" si="4"/>
        <v>5</v>
      </c>
      <c r="I23" s="27">
        <v>1946</v>
      </c>
      <c r="J23" s="24">
        <v>1955</v>
      </c>
      <c r="K23" s="24"/>
      <c r="L23" s="24"/>
      <c r="M23" s="24"/>
      <c r="N23" s="32"/>
      <c r="O23" s="37">
        <f t="shared" si="5"/>
        <v>2</v>
      </c>
      <c r="P23" s="40"/>
      <c r="Q23" s="27"/>
      <c r="R23" s="24"/>
      <c r="S23" s="24"/>
      <c r="T23" s="24"/>
      <c r="U23" s="32"/>
      <c r="V23" s="39">
        <f t="shared" si="6"/>
        <v>0</v>
      </c>
      <c r="W23" s="29">
        <f t="shared" si="7"/>
        <v>7</v>
      </c>
      <c r="X23" s="31"/>
      <c r="Y23" s="31"/>
      <c r="Z23" s="3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</row>
    <row r="24" spans="1:64" ht="12" customHeight="1">
      <c r="A24" s="24" t="str">
        <f>'123p'!B36</f>
        <v>MAGNI Fiorenzo (Ita)</v>
      </c>
      <c r="B24" s="24">
        <f>'123p'!A36</f>
        <v>1948</v>
      </c>
      <c r="C24" s="24">
        <v>1951</v>
      </c>
      <c r="D24" s="24">
        <v>1955</v>
      </c>
      <c r="E24" s="24"/>
      <c r="F24" s="24"/>
      <c r="G24" s="32"/>
      <c r="H24" s="36">
        <f t="shared" si="4"/>
        <v>3</v>
      </c>
      <c r="I24" s="27">
        <v>1952</v>
      </c>
      <c r="J24" s="24">
        <v>1956</v>
      </c>
      <c r="K24" s="24"/>
      <c r="L24" s="24"/>
      <c r="M24" s="24"/>
      <c r="N24" s="32"/>
      <c r="O24" s="37">
        <f t="shared" si="5"/>
        <v>2</v>
      </c>
      <c r="P24" s="40"/>
      <c r="Q24" s="27"/>
      <c r="R24" s="24"/>
      <c r="S24" s="24"/>
      <c r="T24" s="24"/>
      <c r="U24" s="32"/>
      <c r="V24" s="39">
        <f t="shared" si="6"/>
        <v>0</v>
      </c>
      <c r="W24" s="29">
        <f t="shared" si="7"/>
        <v>5</v>
      </c>
      <c r="X24" s="31"/>
      <c r="Y24" s="31"/>
      <c r="Z24" s="3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</row>
    <row r="25" spans="1:64" ht="12" customHeight="1">
      <c r="A25" s="24" t="str">
        <f>'123p'!B38</f>
        <v>KOBLET Hugo (Sui)</v>
      </c>
      <c r="B25" s="24">
        <f>'123p'!A38</f>
        <v>1950</v>
      </c>
      <c r="C25" s="24"/>
      <c r="D25" s="24"/>
      <c r="E25" s="24"/>
      <c r="F25" s="24"/>
      <c r="G25" s="32"/>
      <c r="H25" s="36">
        <f t="shared" si="4"/>
        <v>1</v>
      </c>
      <c r="I25" s="35">
        <v>1953</v>
      </c>
      <c r="J25" s="24">
        <v>1954</v>
      </c>
      <c r="K25" s="24"/>
      <c r="L25" s="24"/>
      <c r="M25" s="24"/>
      <c r="N25" s="32"/>
      <c r="O25" s="37">
        <f t="shared" si="5"/>
        <v>2</v>
      </c>
      <c r="P25" s="40"/>
      <c r="Q25" s="27"/>
      <c r="R25" s="24"/>
      <c r="S25" s="24"/>
      <c r="T25" s="24"/>
      <c r="U25" s="32"/>
      <c r="V25" s="39">
        <f t="shared" si="6"/>
        <v>0</v>
      </c>
      <c r="W25" s="29">
        <f t="shared" si="7"/>
        <v>3</v>
      </c>
      <c r="X25" s="31"/>
      <c r="Y25" s="31"/>
      <c r="Z25" s="3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</row>
    <row r="26" spans="1:64" ht="12" customHeight="1">
      <c r="A26" s="24" t="str">
        <f>'123p'!B42</f>
        <v>CLERICI Carlo (Sui)</v>
      </c>
      <c r="B26" s="24">
        <f>'123p'!A42</f>
        <v>1954</v>
      </c>
      <c r="C26" s="24"/>
      <c r="D26" s="24"/>
      <c r="E26" s="24"/>
      <c r="F26" s="24"/>
      <c r="G26" s="32"/>
      <c r="H26" s="36">
        <f t="shared" si="4"/>
        <v>1</v>
      </c>
      <c r="I26" s="27"/>
      <c r="J26" s="24"/>
      <c r="K26" s="24"/>
      <c r="L26" s="24"/>
      <c r="M26" s="24"/>
      <c r="N26" s="32"/>
      <c r="O26" s="37">
        <f t="shared" si="5"/>
        <v>0</v>
      </c>
      <c r="P26" s="40"/>
      <c r="Q26" s="27"/>
      <c r="R26" s="24"/>
      <c r="S26" s="24"/>
      <c r="T26" s="24"/>
      <c r="U26" s="32"/>
      <c r="V26" s="39">
        <f t="shared" si="6"/>
        <v>0</v>
      </c>
      <c r="W26" s="29">
        <f t="shared" si="7"/>
        <v>1</v>
      </c>
      <c r="X26" s="31"/>
      <c r="Y26" s="31"/>
      <c r="Z26" s="3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</row>
    <row r="27" spans="1:64" ht="12" customHeight="1">
      <c r="A27" s="24" t="str">
        <f>'123p'!B44</f>
        <v>GAUL Charly (Lux)</v>
      </c>
      <c r="B27" s="24">
        <f>'123p'!A44</f>
        <v>1956</v>
      </c>
      <c r="C27" s="24">
        <v>1959</v>
      </c>
      <c r="D27" s="24"/>
      <c r="E27" s="24"/>
      <c r="F27" s="24"/>
      <c r="G27" s="32"/>
      <c r="H27" s="36">
        <f t="shared" si="4"/>
        <v>2</v>
      </c>
      <c r="I27" s="27"/>
      <c r="J27" s="24"/>
      <c r="K27" s="24"/>
      <c r="L27" s="24"/>
      <c r="M27" s="24"/>
      <c r="N27" s="32"/>
      <c r="O27" s="37">
        <f t="shared" si="5"/>
        <v>0</v>
      </c>
      <c r="P27" s="40">
        <v>1958</v>
      </c>
      <c r="Q27" s="27">
        <v>1960</v>
      </c>
      <c r="R27" s="24"/>
      <c r="S27" s="24"/>
      <c r="T27" s="24"/>
      <c r="U27" s="32"/>
      <c r="V27" s="39">
        <f t="shared" si="6"/>
        <v>2</v>
      </c>
      <c r="W27" s="29">
        <f t="shared" si="7"/>
        <v>4</v>
      </c>
      <c r="X27" s="31"/>
      <c r="Y27" s="31"/>
      <c r="Z27" s="3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64" ht="12" customHeight="1">
      <c r="A28" s="24" t="str">
        <f>'123p'!B45</f>
        <v>NENCINI Gastone (Ita)</v>
      </c>
      <c r="B28" s="24">
        <f>'123p'!A45</f>
        <v>1957</v>
      </c>
      <c r="C28" s="24"/>
      <c r="D28" s="24"/>
      <c r="E28" s="24"/>
      <c r="F28" s="24"/>
      <c r="G28" s="32"/>
      <c r="H28" s="36">
        <f t="shared" si="4"/>
        <v>1</v>
      </c>
      <c r="I28" s="27">
        <v>1960</v>
      </c>
      <c r="J28" s="24"/>
      <c r="K28" s="24"/>
      <c r="L28" s="24"/>
      <c r="M28" s="24"/>
      <c r="N28" s="32"/>
      <c r="O28" s="37">
        <f t="shared" si="5"/>
        <v>1</v>
      </c>
      <c r="P28" s="40">
        <v>1955</v>
      </c>
      <c r="Q28" s="27"/>
      <c r="R28" s="24"/>
      <c r="S28" s="24"/>
      <c r="T28" s="24"/>
      <c r="U28" s="32"/>
      <c r="V28" s="39">
        <f t="shared" si="6"/>
        <v>1</v>
      </c>
      <c r="W28" s="29">
        <f t="shared" si="7"/>
        <v>3</v>
      </c>
      <c r="X28" s="31"/>
      <c r="Y28" s="31"/>
      <c r="Z28" s="3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</row>
    <row r="29" spans="1:64" ht="12" customHeight="1">
      <c r="A29" s="24" t="str">
        <f>'123p'!B46</f>
        <v>BALDINI Ercole (Ita)</v>
      </c>
      <c r="B29" s="24">
        <f>'123p'!A46</f>
        <v>1958</v>
      </c>
      <c r="C29" s="24"/>
      <c r="D29" s="24"/>
      <c r="E29" s="24"/>
      <c r="F29" s="24"/>
      <c r="G29" s="32"/>
      <c r="H29" s="36">
        <f t="shared" si="4"/>
        <v>1</v>
      </c>
      <c r="I29" s="27"/>
      <c r="J29" s="24"/>
      <c r="K29" s="24"/>
      <c r="L29" s="24"/>
      <c r="M29" s="24"/>
      <c r="N29" s="32"/>
      <c r="O29" s="37">
        <f t="shared" si="5"/>
        <v>0</v>
      </c>
      <c r="P29" s="40">
        <v>1957</v>
      </c>
      <c r="Q29" s="27"/>
      <c r="R29" s="24"/>
      <c r="S29" s="24"/>
      <c r="T29" s="24"/>
      <c r="U29" s="32"/>
      <c r="V29" s="39">
        <f t="shared" si="6"/>
        <v>1</v>
      </c>
      <c r="W29" s="29">
        <f t="shared" si="7"/>
        <v>2</v>
      </c>
      <c r="X29" s="31"/>
      <c r="Y29" s="31"/>
      <c r="Z29" s="3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</row>
    <row r="30" spans="1:64" ht="12" customHeight="1">
      <c r="A30" s="24" t="str">
        <f>'123p'!B48</f>
        <v>ANQUETIL Jacques (Fra)</v>
      </c>
      <c r="B30" s="24">
        <f>'123p'!A48</f>
        <v>1960</v>
      </c>
      <c r="C30" s="24">
        <v>1964</v>
      </c>
      <c r="D30" s="24"/>
      <c r="E30" s="24"/>
      <c r="F30" s="24"/>
      <c r="G30" s="32"/>
      <c r="H30" s="36">
        <f t="shared" si="4"/>
        <v>2</v>
      </c>
      <c r="I30" s="27">
        <v>1959</v>
      </c>
      <c r="J30" s="24">
        <v>1961</v>
      </c>
      <c r="K30" s="24"/>
      <c r="L30" s="24"/>
      <c r="M30" s="24"/>
      <c r="N30" s="32"/>
      <c r="O30" s="37">
        <f t="shared" si="5"/>
        <v>2</v>
      </c>
      <c r="P30" s="40">
        <v>1966</v>
      </c>
      <c r="Q30" s="27">
        <v>1967</v>
      </c>
      <c r="R30" s="24"/>
      <c r="S30" s="24"/>
      <c r="T30" s="24"/>
      <c r="U30" s="32"/>
      <c r="V30" s="39">
        <f t="shared" si="6"/>
        <v>2</v>
      </c>
      <c r="W30" s="29">
        <f t="shared" si="7"/>
        <v>6</v>
      </c>
      <c r="X30" s="31"/>
      <c r="Y30" s="31"/>
      <c r="Z30" s="3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</row>
    <row r="31" spans="1:64" ht="12" customHeight="1">
      <c r="A31" s="24" t="str">
        <f>'123p'!B49</f>
        <v>PAMBIANCO Arnaldo (Ita)</v>
      </c>
      <c r="B31" s="24">
        <f>'123p'!A49</f>
        <v>1961</v>
      </c>
      <c r="C31" s="24"/>
      <c r="D31" s="24"/>
      <c r="E31" s="24"/>
      <c r="F31" s="24"/>
      <c r="G31" s="32"/>
      <c r="H31" s="36">
        <f t="shared" si="4"/>
        <v>1</v>
      </c>
      <c r="I31" s="27"/>
      <c r="J31" s="24"/>
      <c r="K31" s="24"/>
      <c r="L31" s="24"/>
      <c r="M31" s="24"/>
      <c r="N31" s="32"/>
      <c r="O31" s="37">
        <f t="shared" si="5"/>
        <v>0</v>
      </c>
      <c r="P31" s="40"/>
      <c r="Q31" s="27"/>
      <c r="R31" s="24"/>
      <c r="S31" s="24"/>
      <c r="T31" s="24"/>
      <c r="U31" s="32"/>
      <c r="V31" s="39">
        <f t="shared" si="6"/>
        <v>0</v>
      </c>
      <c r="W31" s="29">
        <f t="shared" si="7"/>
        <v>1</v>
      </c>
      <c r="X31" s="31"/>
      <c r="Y31" s="31"/>
      <c r="Z31" s="3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</row>
    <row r="32" spans="1:64" ht="12" customHeight="1">
      <c r="A32" s="24" t="str">
        <f>'123p'!B50</f>
        <v>BALMAMION Franco (Ita)</v>
      </c>
      <c r="B32" s="24">
        <f>'123p'!A50</f>
        <v>1962</v>
      </c>
      <c r="C32" s="24">
        <v>1963</v>
      </c>
      <c r="D32" s="24"/>
      <c r="E32" s="24"/>
      <c r="F32" s="24"/>
      <c r="G32" s="32"/>
      <c r="H32" s="36">
        <f t="shared" si="4"/>
        <v>2</v>
      </c>
      <c r="I32" s="27">
        <v>1967</v>
      </c>
      <c r="J32" s="24"/>
      <c r="K32" s="24"/>
      <c r="L32" s="24"/>
      <c r="M32" s="24"/>
      <c r="N32" s="32"/>
      <c r="O32" s="37">
        <f t="shared" si="5"/>
        <v>1</v>
      </c>
      <c r="P32" s="40"/>
      <c r="Q32" s="27"/>
      <c r="R32" s="24"/>
      <c r="S32" s="24"/>
      <c r="T32" s="24"/>
      <c r="U32" s="32"/>
      <c r="V32" s="39">
        <f t="shared" si="6"/>
        <v>0</v>
      </c>
      <c r="W32" s="29">
        <f t="shared" si="7"/>
        <v>3</v>
      </c>
      <c r="X32" s="31"/>
      <c r="Y32" s="31"/>
      <c r="Z32" s="3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</row>
    <row r="33" spans="1:64" ht="12" customHeight="1">
      <c r="A33" s="24" t="str">
        <f>'123p'!B53</f>
        <v>ADORNI Vittorio (Ita)</v>
      </c>
      <c r="B33" s="24">
        <f>'123p'!A53</f>
        <v>1965</v>
      </c>
      <c r="C33" s="24"/>
      <c r="D33" s="24"/>
      <c r="E33" s="24"/>
      <c r="F33" s="24"/>
      <c r="G33" s="32"/>
      <c r="H33" s="36">
        <f t="shared" si="4"/>
        <v>1</v>
      </c>
      <c r="I33" s="27">
        <v>1963</v>
      </c>
      <c r="J33" s="24">
        <v>1968</v>
      </c>
      <c r="K33" s="24"/>
      <c r="L33" s="24"/>
      <c r="M33" s="24"/>
      <c r="N33" s="32"/>
      <c r="O33" s="37">
        <f t="shared" si="5"/>
        <v>2</v>
      </c>
      <c r="P33" s="40"/>
      <c r="Q33" s="27"/>
      <c r="R33" s="24"/>
      <c r="S33" s="24"/>
      <c r="T33" s="24"/>
      <c r="U33" s="32"/>
      <c r="V33" s="39">
        <f t="shared" si="6"/>
        <v>0</v>
      </c>
      <c r="W33" s="29">
        <f t="shared" si="7"/>
        <v>3</v>
      </c>
      <c r="X33" s="31"/>
      <c r="Y33" s="31"/>
      <c r="Z33" s="3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64" ht="12" customHeight="1">
      <c r="A34" s="24" t="str">
        <f>'123p'!B54</f>
        <v>MOTTA Gianni (Ita)</v>
      </c>
      <c r="B34" s="24">
        <f>'123p'!A54</f>
        <v>1966</v>
      </c>
      <c r="C34" s="24"/>
      <c r="D34" s="24"/>
      <c r="E34" s="24"/>
      <c r="F34" s="24"/>
      <c r="G34" s="32"/>
      <c r="H34" s="36">
        <f t="shared" si="4"/>
        <v>1</v>
      </c>
      <c r="I34" s="27"/>
      <c r="J34" s="24"/>
      <c r="K34" s="24"/>
      <c r="L34" s="24"/>
      <c r="M34" s="24"/>
      <c r="N34" s="32"/>
      <c r="O34" s="37">
        <f t="shared" si="5"/>
        <v>0</v>
      </c>
      <c r="P34" s="40"/>
      <c r="Q34" s="27"/>
      <c r="R34" s="24"/>
      <c r="S34" s="24"/>
      <c r="T34" s="24"/>
      <c r="U34" s="32"/>
      <c r="V34" s="39">
        <f t="shared" si="6"/>
        <v>0</v>
      </c>
      <c r="W34" s="29">
        <f t="shared" si="7"/>
        <v>1</v>
      </c>
      <c r="X34" s="31"/>
      <c r="Y34" s="31"/>
      <c r="Z34" s="3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</row>
    <row r="35" spans="1:64" ht="12" customHeight="1">
      <c r="A35" s="24" t="str">
        <f>'123p'!B55</f>
        <v>GIMONDI Felice (Ita)</v>
      </c>
      <c r="B35" s="24">
        <f>'123p'!A55</f>
        <v>1967</v>
      </c>
      <c r="C35" s="24">
        <v>1969</v>
      </c>
      <c r="D35" s="24">
        <v>1976</v>
      </c>
      <c r="E35" s="24"/>
      <c r="F35" s="24"/>
      <c r="G35" s="32"/>
      <c r="H35" s="36">
        <f t="shared" si="4"/>
        <v>3</v>
      </c>
      <c r="I35" s="27">
        <v>1970</v>
      </c>
      <c r="J35" s="24">
        <v>1973</v>
      </c>
      <c r="K35" s="24"/>
      <c r="L35" s="24"/>
      <c r="M35" s="24"/>
      <c r="N35" s="32"/>
      <c r="O35" s="37">
        <f t="shared" si="5"/>
        <v>2</v>
      </c>
      <c r="P35" s="40">
        <v>1965</v>
      </c>
      <c r="Q35" s="27">
        <v>1968</v>
      </c>
      <c r="R35" s="24">
        <v>1974</v>
      </c>
      <c r="S35" s="24">
        <v>1975</v>
      </c>
      <c r="T35" s="24"/>
      <c r="U35" s="32"/>
      <c r="V35" s="39">
        <f t="shared" si="6"/>
        <v>4</v>
      </c>
      <c r="W35" s="29">
        <f t="shared" si="7"/>
        <v>9</v>
      </c>
      <c r="X35" s="31"/>
      <c r="Y35" s="31"/>
      <c r="Z35" s="3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</row>
    <row r="36" spans="1:64" ht="12" customHeight="1">
      <c r="A36" s="24" t="str">
        <f>'123p'!B56</f>
        <v>MERCKX Eddy (Bel)</v>
      </c>
      <c r="B36" s="24">
        <f>'123p'!A56</f>
        <v>1968</v>
      </c>
      <c r="C36" s="24">
        <v>1970</v>
      </c>
      <c r="D36" s="24">
        <v>1972</v>
      </c>
      <c r="E36" s="24">
        <v>1973</v>
      </c>
      <c r="F36" s="24">
        <v>1974</v>
      </c>
      <c r="G36" s="32"/>
      <c r="H36" s="36">
        <f t="shared" si="4"/>
        <v>5</v>
      </c>
      <c r="I36" s="27"/>
      <c r="J36" s="24"/>
      <c r="K36" s="24"/>
      <c r="L36" s="24"/>
      <c r="M36" s="24"/>
      <c r="N36" s="32"/>
      <c r="O36" s="37">
        <f t="shared" si="5"/>
        <v>0</v>
      </c>
      <c r="P36" s="40"/>
      <c r="Q36" s="27"/>
      <c r="R36" s="24"/>
      <c r="S36" s="24"/>
      <c r="T36" s="24"/>
      <c r="U36" s="32"/>
      <c r="V36" s="39">
        <f t="shared" si="6"/>
        <v>0</v>
      </c>
      <c r="W36" s="29">
        <f t="shared" si="7"/>
        <v>5</v>
      </c>
      <c r="X36" s="31"/>
      <c r="Y36" s="31"/>
      <c r="Z36" s="3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</row>
    <row r="37" spans="1:64" ht="12" customHeight="1">
      <c r="A37" s="24" t="str">
        <f>'123p'!B59</f>
        <v>PETTERSSON Gosta (Sue)</v>
      </c>
      <c r="B37" s="24">
        <f>'123p'!A59</f>
        <v>1971</v>
      </c>
      <c r="C37" s="24"/>
      <c r="D37" s="24"/>
      <c r="E37" s="24"/>
      <c r="F37" s="24"/>
      <c r="G37" s="32"/>
      <c r="H37" s="36">
        <f t="shared" si="4"/>
        <v>1</v>
      </c>
      <c r="I37" s="27"/>
      <c r="J37" s="24"/>
      <c r="K37" s="24"/>
      <c r="L37" s="24"/>
      <c r="M37" s="24"/>
      <c r="N37" s="32"/>
      <c r="O37" s="37">
        <f t="shared" si="5"/>
        <v>0</v>
      </c>
      <c r="P37" s="40"/>
      <c r="Q37" s="27"/>
      <c r="R37" s="24"/>
      <c r="S37" s="24"/>
      <c r="T37" s="24"/>
      <c r="U37" s="32"/>
      <c r="V37" s="39">
        <f t="shared" si="6"/>
        <v>0</v>
      </c>
      <c r="W37" s="29">
        <f t="shared" si="7"/>
        <v>1</v>
      </c>
      <c r="X37" s="31"/>
      <c r="Y37" s="31"/>
      <c r="Z37" s="3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</row>
    <row r="38" spans="1:64" ht="12" customHeight="1">
      <c r="A38" s="24" t="str">
        <f>'123p'!B63</f>
        <v>BERTOGLIO Fausto (Ita)</v>
      </c>
      <c r="B38" s="24">
        <f>'123p'!A63</f>
        <v>1975</v>
      </c>
      <c r="C38" s="24"/>
      <c r="D38" s="24"/>
      <c r="E38" s="24"/>
      <c r="F38" s="24"/>
      <c r="G38" s="32"/>
      <c r="H38" s="36">
        <f t="shared" si="4"/>
        <v>1</v>
      </c>
      <c r="I38" s="27"/>
      <c r="J38" s="24"/>
      <c r="K38" s="24"/>
      <c r="L38" s="24"/>
      <c r="M38" s="24"/>
      <c r="N38" s="32"/>
      <c r="O38" s="37">
        <f t="shared" si="5"/>
        <v>0</v>
      </c>
      <c r="P38" s="40">
        <v>1976</v>
      </c>
      <c r="Q38" s="27"/>
      <c r="R38" s="24"/>
      <c r="S38" s="24"/>
      <c r="T38" s="24"/>
      <c r="U38" s="32"/>
      <c r="V38" s="39">
        <f t="shared" si="6"/>
        <v>1</v>
      </c>
      <c r="W38" s="29">
        <f t="shared" si="7"/>
        <v>2</v>
      </c>
      <c r="X38" s="31"/>
      <c r="Y38" s="31"/>
      <c r="Z38" s="3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</row>
    <row r="39" spans="1:64" ht="12" customHeight="1">
      <c r="A39" s="24" t="str">
        <f>'123p'!B65</f>
        <v>POLLENTIER Michel (Bel)</v>
      </c>
      <c r="B39" s="24">
        <f>'123p'!A65</f>
        <v>1977</v>
      </c>
      <c r="C39" s="24"/>
      <c r="D39" s="24"/>
      <c r="E39" s="24"/>
      <c r="F39" s="24"/>
      <c r="G39" s="32"/>
      <c r="H39" s="36">
        <f t="shared" si="4"/>
        <v>1</v>
      </c>
      <c r="I39" s="27"/>
      <c r="J39" s="24"/>
      <c r="K39" s="24"/>
      <c r="L39" s="24"/>
      <c r="M39" s="24"/>
      <c r="N39" s="32"/>
      <c r="O39" s="37">
        <f t="shared" si="5"/>
        <v>0</v>
      </c>
      <c r="P39" s="40"/>
      <c r="Q39" s="27"/>
      <c r="R39" s="24"/>
      <c r="S39" s="24"/>
      <c r="T39" s="24"/>
      <c r="U39" s="32"/>
      <c r="V39" s="39">
        <f t="shared" si="6"/>
        <v>0</v>
      </c>
      <c r="W39" s="29">
        <f t="shared" si="7"/>
        <v>1</v>
      </c>
      <c r="X39" s="31"/>
      <c r="Y39" s="31"/>
      <c r="Z39" s="3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</row>
    <row r="40" spans="1:64" ht="12" customHeight="1">
      <c r="A40" s="24" t="str">
        <f>'123p'!B66</f>
        <v>DE MUYNCK Johan (Bel)</v>
      </c>
      <c r="B40" s="24">
        <f>'123p'!A66</f>
        <v>1978</v>
      </c>
      <c r="C40" s="24"/>
      <c r="D40" s="24"/>
      <c r="E40" s="24"/>
      <c r="F40" s="24"/>
      <c r="G40" s="32"/>
      <c r="H40" s="36">
        <f t="shared" si="4"/>
        <v>1</v>
      </c>
      <c r="I40" s="27">
        <v>1976</v>
      </c>
      <c r="J40" s="24"/>
      <c r="K40" s="24"/>
      <c r="L40" s="24"/>
      <c r="M40" s="24"/>
      <c r="N40" s="32"/>
      <c r="O40" s="37">
        <f t="shared" si="5"/>
        <v>1</v>
      </c>
      <c r="P40" s="40"/>
      <c r="Q40" s="27"/>
      <c r="R40" s="24"/>
      <c r="S40" s="24"/>
      <c r="T40" s="24"/>
      <c r="U40" s="32"/>
      <c r="V40" s="39">
        <f t="shared" si="6"/>
        <v>0</v>
      </c>
      <c r="W40" s="29">
        <f t="shared" si="7"/>
        <v>2</v>
      </c>
      <c r="X40" s="31"/>
      <c r="Y40" s="31"/>
      <c r="Z40" s="3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</row>
    <row r="41" spans="1:64" ht="12" customHeight="1">
      <c r="A41" s="24" t="str">
        <f>'123p'!B67</f>
        <v>SARONNI Giuseppe (Ita)</v>
      </c>
      <c r="B41" s="24">
        <f>'123p'!A67</f>
        <v>1979</v>
      </c>
      <c r="C41" s="24">
        <v>1983</v>
      </c>
      <c r="D41" s="24"/>
      <c r="E41" s="24"/>
      <c r="F41" s="24"/>
      <c r="G41" s="32"/>
      <c r="H41" s="36">
        <f t="shared" si="4"/>
        <v>2</v>
      </c>
      <c r="I41" s="27">
        <v>1986</v>
      </c>
      <c r="J41" s="24"/>
      <c r="K41" s="24"/>
      <c r="L41" s="24"/>
      <c r="M41" s="24"/>
      <c r="N41" s="32"/>
      <c r="O41" s="37">
        <f t="shared" si="5"/>
        <v>1</v>
      </c>
      <c r="P41" s="40">
        <v>1981</v>
      </c>
      <c r="Q41" s="27"/>
      <c r="R41" s="24"/>
      <c r="S41" s="24"/>
      <c r="T41" s="24"/>
      <c r="U41" s="32"/>
      <c r="V41" s="39">
        <f t="shared" si="6"/>
        <v>1</v>
      </c>
      <c r="W41" s="29">
        <f t="shared" si="7"/>
        <v>4</v>
      </c>
      <c r="X41" s="31"/>
      <c r="Y41" s="31"/>
      <c r="Z41" s="3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</row>
    <row r="42" spans="1:64" ht="12" customHeight="1">
      <c r="A42" s="24" t="str">
        <f>'123p'!B68</f>
        <v>HINAULT Bernard (Fra)</v>
      </c>
      <c r="B42" s="24">
        <f>'123p'!A68</f>
        <v>1980</v>
      </c>
      <c r="C42" s="24">
        <v>1982</v>
      </c>
      <c r="D42" s="24">
        <v>1985</v>
      </c>
      <c r="E42" s="24"/>
      <c r="F42" s="24"/>
      <c r="G42" s="32"/>
      <c r="H42" s="36">
        <f t="shared" si="4"/>
        <v>3</v>
      </c>
      <c r="I42" s="27"/>
      <c r="J42" s="24"/>
      <c r="K42" s="24"/>
      <c r="L42" s="24"/>
      <c r="M42" s="24"/>
      <c r="N42" s="32"/>
      <c r="O42" s="37">
        <f t="shared" si="5"/>
        <v>0</v>
      </c>
      <c r="P42" s="40"/>
      <c r="Q42" s="27"/>
      <c r="R42" s="24"/>
      <c r="S42" s="24"/>
      <c r="T42" s="24"/>
      <c r="U42" s="32"/>
      <c r="V42" s="39">
        <f t="shared" si="6"/>
        <v>0</v>
      </c>
      <c r="W42" s="29">
        <f t="shared" si="7"/>
        <v>3</v>
      </c>
      <c r="X42" s="31"/>
      <c r="Y42" s="31"/>
      <c r="Z42" s="3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</row>
    <row r="43" spans="1:64" ht="12" customHeight="1">
      <c r="A43" s="24" t="str">
        <f>'123p'!B69</f>
        <v>BATTAGLIN Giovanni (Ita)</v>
      </c>
      <c r="B43" s="24">
        <f>'123p'!A69</f>
        <v>1981</v>
      </c>
      <c r="C43" s="24"/>
      <c r="D43" s="24"/>
      <c r="E43" s="24"/>
      <c r="F43" s="24"/>
      <c r="G43" s="32"/>
      <c r="H43" s="36">
        <f t="shared" si="4"/>
        <v>1</v>
      </c>
      <c r="I43" s="27"/>
      <c r="J43" s="24"/>
      <c r="K43" s="24"/>
      <c r="L43" s="24"/>
      <c r="M43" s="24"/>
      <c r="N43" s="32"/>
      <c r="O43" s="37">
        <f t="shared" si="5"/>
        <v>0</v>
      </c>
      <c r="P43" s="40">
        <v>1973</v>
      </c>
      <c r="Q43" s="27">
        <v>1980</v>
      </c>
      <c r="R43" s="24"/>
      <c r="S43" s="24"/>
      <c r="T43" s="24"/>
      <c r="U43" s="32"/>
      <c r="V43" s="39">
        <f t="shared" si="6"/>
        <v>2</v>
      </c>
      <c r="W43" s="29">
        <f t="shared" si="7"/>
        <v>3</v>
      </c>
      <c r="X43" s="31"/>
      <c r="Y43" s="31"/>
      <c r="Z43" s="3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</row>
    <row r="44" spans="1:64" ht="12" customHeight="1">
      <c r="A44" s="24" t="str">
        <f>'123p'!B72</f>
        <v>MOSER Francesco (Ita)</v>
      </c>
      <c r="B44" s="24">
        <f>'123p'!A72</f>
        <v>1984</v>
      </c>
      <c r="C44" s="24"/>
      <c r="D44" s="24"/>
      <c r="E44" s="24"/>
      <c r="F44" s="24"/>
      <c r="G44" s="32"/>
      <c r="H44" s="36">
        <f aca="true" t="shared" si="8" ref="H44:H107">COUNTA(B44:G44)</f>
        <v>1</v>
      </c>
      <c r="I44" s="27">
        <v>1977</v>
      </c>
      <c r="J44" s="24">
        <v>1979</v>
      </c>
      <c r="K44" s="24">
        <v>1985</v>
      </c>
      <c r="L44" s="24"/>
      <c r="M44" s="24"/>
      <c r="N44" s="32"/>
      <c r="O44" s="37">
        <f t="shared" si="5"/>
        <v>3</v>
      </c>
      <c r="P44" s="40">
        <v>1978</v>
      </c>
      <c r="Q44" s="27">
        <v>1986</v>
      </c>
      <c r="R44" s="24"/>
      <c r="S44" s="24"/>
      <c r="T44" s="24"/>
      <c r="U44" s="32"/>
      <c r="V44" s="39">
        <f t="shared" si="6"/>
        <v>2</v>
      </c>
      <c r="W44" s="29">
        <f t="shared" si="7"/>
        <v>6</v>
      </c>
      <c r="X44" s="31"/>
      <c r="Y44" s="31"/>
      <c r="Z44" s="3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</row>
    <row r="45" spans="1:64" ht="12" customHeight="1">
      <c r="A45" s="24" t="str">
        <f>'123p'!B74</f>
        <v>VISENTINI Roberto (Ita)</v>
      </c>
      <c r="B45" s="24">
        <f>'123p'!A74</f>
        <v>1986</v>
      </c>
      <c r="C45" s="24"/>
      <c r="D45" s="24"/>
      <c r="E45" s="24"/>
      <c r="F45" s="24"/>
      <c r="G45" s="32"/>
      <c r="H45" s="36">
        <f t="shared" si="8"/>
        <v>1</v>
      </c>
      <c r="I45" s="27">
        <v>1983</v>
      </c>
      <c r="J45" s="24"/>
      <c r="K45" s="24"/>
      <c r="L45" s="24"/>
      <c r="M45" s="24"/>
      <c r="N45" s="32"/>
      <c r="O45" s="37">
        <f t="shared" si="5"/>
        <v>1</v>
      </c>
      <c r="P45" s="40"/>
      <c r="Q45" s="27"/>
      <c r="R45" s="24"/>
      <c r="S45" s="24"/>
      <c r="T45" s="24"/>
      <c r="U45" s="32"/>
      <c r="V45" s="39">
        <f t="shared" si="6"/>
        <v>0</v>
      </c>
      <c r="W45" s="29">
        <f t="shared" si="7"/>
        <v>2</v>
      </c>
      <c r="X45" s="31"/>
      <c r="Y45" s="31"/>
      <c r="Z45" s="3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</row>
    <row r="46" spans="1:64" ht="12" customHeight="1">
      <c r="A46" s="24" t="str">
        <f>'123p'!B75</f>
        <v>ROCHE Stephen (Irl)</v>
      </c>
      <c r="B46" s="24">
        <f>'123p'!A75</f>
        <v>1987</v>
      </c>
      <c r="C46" s="24"/>
      <c r="D46" s="24"/>
      <c r="E46" s="24"/>
      <c r="F46" s="24"/>
      <c r="G46" s="32"/>
      <c r="H46" s="36">
        <f t="shared" si="8"/>
        <v>1</v>
      </c>
      <c r="I46" s="27"/>
      <c r="J46" s="24"/>
      <c r="K46" s="24"/>
      <c r="L46" s="24"/>
      <c r="M46" s="24"/>
      <c r="N46" s="32"/>
      <c r="O46" s="37">
        <f t="shared" si="5"/>
        <v>0</v>
      </c>
      <c r="P46" s="40"/>
      <c r="Q46" s="27"/>
      <c r="R46" s="24"/>
      <c r="S46" s="24"/>
      <c r="T46" s="24"/>
      <c r="U46" s="32"/>
      <c r="V46" s="39">
        <f t="shared" si="6"/>
        <v>0</v>
      </c>
      <c r="W46" s="29">
        <f t="shared" si="7"/>
        <v>1</v>
      </c>
      <c r="X46" s="31"/>
      <c r="Y46" s="31"/>
      <c r="Z46" s="3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</row>
    <row r="47" spans="1:64" ht="12" customHeight="1">
      <c r="A47" s="24" t="str">
        <f>'123p'!B76</f>
        <v>HAMPSTEN Andrew (Usa)</v>
      </c>
      <c r="B47" s="24">
        <f>'123p'!A76</f>
        <v>1988</v>
      </c>
      <c r="C47" s="24"/>
      <c r="D47" s="24"/>
      <c r="E47" s="24"/>
      <c r="F47" s="24"/>
      <c r="G47" s="32"/>
      <c r="H47" s="36">
        <f t="shared" si="8"/>
        <v>1</v>
      </c>
      <c r="I47" s="27"/>
      <c r="J47" s="24"/>
      <c r="K47" s="24"/>
      <c r="L47" s="24"/>
      <c r="M47" s="24"/>
      <c r="N47" s="32"/>
      <c r="O47" s="37">
        <f t="shared" si="5"/>
        <v>0</v>
      </c>
      <c r="P47" s="40">
        <v>1989</v>
      </c>
      <c r="Q47" s="27"/>
      <c r="R47" s="24"/>
      <c r="S47" s="24"/>
      <c r="T47" s="24"/>
      <c r="U47" s="32"/>
      <c r="V47" s="39">
        <f t="shared" si="6"/>
        <v>1</v>
      </c>
      <c r="W47" s="29">
        <f t="shared" si="7"/>
        <v>2</v>
      </c>
      <c r="X47" s="31"/>
      <c r="Y47" s="31"/>
      <c r="Z47" s="3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</row>
    <row r="48" spans="1:64" ht="12" customHeight="1">
      <c r="A48" s="24" t="str">
        <f>'123p'!B77</f>
        <v>FIGNON Laurent (Fra)</v>
      </c>
      <c r="B48" s="24">
        <f>'123p'!A77</f>
        <v>1989</v>
      </c>
      <c r="C48" s="24"/>
      <c r="D48" s="24"/>
      <c r="E48" s="24"/>
      <c r="F48" s="24"/>
      <c r="G48" s="32"/>
      <c r="H48" s="36">
        <f t="shared" si="8"/>
        <v>1</v>
      </c>
      <c r="I48" s="27">
        <v>1984</v>
      </c>
      <c r="J48" s="24"/>
      <c r="K48" s="24"/>
      <c r="L48" s="24"/>
      <c r="M48" s="24"/>
      <c r="N48" s="32"/>
      <c r="O48" s="37">
        <f t="shared" si="5"/>
        <v>1</v>
      </c>
      <c r="P48" s="40"/>
      <c r="Q48" s="27"/>
      <c r="R48" s="24"/>
      <c r="S48" s="24"/>
      <c r="T48" s="24"/>
      <c r="U48" s="32"/>
      <c r="V48" s="39">
        <f t="shared" si="6"/>
        <v>0</v>
      </c>
      <c r="W48" s="29">
        <f t="shared" si="7"/>
        <v>2</v>
      </c>
      <c r="X48" s="31"/>
      <c r="Y48" s="31"/>
      <c r="Z48" s="3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</row>
    <row r="49" spans="1:64" ht="12" customHeight="1">
      <c r="A49" s="24" t="str">
        <f>'123p'!B78</f>
        <v>BUGNO Gianni (Ita)</v>
      </c>
      <c r="B49" s="24">
        <f>'123p'!A78</f>
        <v>1990</v>
      </c>
      <c r="C49" s="24"/>
      <c r="D49" s="24"/>
      <c r="E49" s="24"/>
      <c r="F49" s="24"/>
      <c r="G49" s="32"/>
      <c r="H49" s="36">
        <f t="shared" si="8"/>
        <v>1</v>
      </c>
      <c r="I49" s="27"/>
      <c r="J49" s="24"/>
      <c r="K49" s="24"/>
      <c r="L49" s="24"/>
      <c r="M49" s="24"/>
      <c r="N49" s="32"/>
      <c r="O49" s="37">
        <f t="shared" si="5"/>
        <v>0</v>
      </c>
      <c r="P49" s="40"/>
      <c r="Q49" s="27"/>
      <c r="R49" s="24"/>
      <c r="S49" s="24"/>
      <c r="T49" s="24"/>
      <c r="U49" s="32"/>
      <c r="V49" s="39">
        <f t="shared" si="6"/>
        <v>0</v>
      </c>
      <c r="W49" s="29">
        <f t="shared" si="7"/>
        <v>1</v>
      </c>
      <c r="X49" s="31"/>
      <c r="Y49" s="31"/>
      <c r="Z49" s="3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</row>
    <row r="50" spans="1:64" ht="12" customHeight="1">
      <c r="A50" s="24" t="str">
        <f>'123p'!B79</f>
        <v>CHIOCCIOLI Franco (Ita)</v>
      </c>
      <c r="B50" s="24">
        <f>'123p'!A79</f>
        <v>1991</v>
      </c>
      <c r="C50" s="24"/>
      <c r="D50" s="24"/>
      <c r="E50" s="24"/>
      <c r="F50" s="24"/>
      <c r="G50" s="32"/>
      <c r="H50" s="36">
        <f t="shared" si="8"/>
        <v>1</v>
      </c>
      <c r="I50" s="27"/>
      <c r="J50" s="24"/>
      <c r="K50" s="24"/>
      <c r="L50" s="24"/>
      <c r="M50" s="24"/>
      <c r="N50" s="32"/>
      <c r="O50" s="37">
        <f t="shared" si="5"/>
        <v>0</v>
      </c>
      <c r="P50" s="40">
        <v>1992</v>
      </c>
      <c r="Q50" s="27"/>
      <c r="R50" s="24"/>
      <c r="S50" s="24"/>
      <c r="T50" s="24"/>
      <c r="U50" s="32"/>
      <c r="V50" s="39">
        <f t="shared" si="6"/>
        <v>1</v>
      </c>
      <c r="W50" s="29">
        <f t="shared" si="7"/>
        <v>2</v>
      </c>
      <c r="X50" s="31"/>
      <c r="Y50" s="31"/>
      <c r="Z50" s="3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</row>
    <row r="51" spans="1:64" ht="12" customHeight="1">
      <c r="A51" s="24" t="str">
        <f>'123p'!B80</f>
        <v>INDURAIN Miguel (Spa)</v>
      </c>
      <c r="B51" s="24">
        <f>'123p'!A80</f>
        <v>1992</v>
      </c>
      <c r="C51" s="24">
        <v>1993</v>
      </c>
      <c r="D51" s="24"/>
      <c r="E51" s="24"/>
      <c r="F51" s="24"/>
      <c r="G51" s="32"/>
      <c r="H51" s="36">
        <f t="shared" si="8"/>
        <v>2</v>
      </c>
      <c r="I51" s="27"/>
      <c r="J51" s="24"/>
      <c r="K51" s="24"/>
      <c r="L51" s="24"/>
      <c r="M51" s="24"/>
      <c r="N51" s="32"/>
      <c r="O51" s="37">
        <f t="shared" si="5"/>
        <v>0</v>
      </c>
      <c r="P51" s="40">
        <v>1994</v>
      </c>
      <c r="Q51" s="27"/>
      <c r="R51" s="24"/>
      <c r="S51" s="24"/>
      <c r="T51" s="24"/>
      <c r="U51" s="32"/>
      <c r="V51" s="39">
        <f t="shared" si="6"/>
        <v>1</v>
      </c>
      <c r="W51" s="29">
        <f t="shared" si="7"/>
        <v>3</v>
      </c>
      <c r="X51" s="31"/>
      <c r="Y51" s="31"/>
      <c r="Z51" s="3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</row>
    <row r="52" spans="1:64" ht="12" customHeight="1">
      <c r="A52" s="24" t="str">
        <f>'123p'!B82</f>
        <v>BERZIN Evgueni (Rus)</v>
      </c>
      <c r="B52" s="24">
        <f>'123p'!A82</f>
        <v>1994</v>
      </c>
      <c r="C52" s="24"/>
      <c r="D52" s="24"/>
      <c r="E52" s="24"/>
      <c r="F52" s="24"/>
      <c r="G52" s="32"/>
      <c r="H52" s="36">
        <f t="shared" si="8"/>
        <v>1</v>
      </c>
      <c r="I52" s="27">
        <v>1995</v>
      </c>
      <c r="J52" s="24"/>
      <c r="K52" s="24"/>
      <c r="L52" s="24"/>
      <c r="M52" s="24"/>
      <c r="N52" s="32"/>
      <c r="O52" s="37">
        <f t="shared" si="5"/>
        <v>1</v>
      </c>
      <c r="P52" s="40"/>
      <c r="Q52" s="27"/>
      <c r="R52" s="24"/>
      <c r="S52" s="24"/>
      <c r="T52" s="24"/>
      <c r="U52" s="32"/>
      <c r="V52" s="39">
        <f t="shared" si="6"/>
        <v>0</v>
      </c>
      <c r="W52" s="29">
        <f t="shared" si="7"/>
        <v>2</v>
      </c>
      <c r="X52" s="31"/>
      <c r="Y52" s="31"/>
      <c r="Z52" s="3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</row>
    <row r="53" spans="1:64" ht="12" customHeight="1">
      <c r="A53" s="24" t="str">
        <f>'123p'!B83</f>
        <v>ROMINGER Tony (Sui)</v>
      </c>
      <c r="B53" s="24">
        <f>'123p'!A83</f>
        <v>1995</v>
      </c>
      <c r="C53" s="24"/>
      <c r="D53" s="24"/>
      <c r="E53" s="24"/>
      <c r="F53" s="24"/>
      <c r="G53" s="32"/>
      <c r="H53" s="36">
        <f t="shared" si="8"/>
        <v>1</v>
      </c>
      <c r="I53" s="27"/>
      <c r="J53" s="24"/>
      <c r="K53" s="24"/>
      <c r="L53" s="24"/>
      <c r="M53" s="24"/>
      <c r="N53" s="32"/>
      <c r="O53" s="37">
        <f t="shared" si="5"/>
        <v>0</v>
      </c>
      <c r="P53" s="40"/>
      <c r="Q53" s="27"/>
      <c r="R53" s="24"/>
      <c r="S53" s="24"/>
      <c r="T53" s="24"/>
      <c r="U53" s="32"/>
      <c r="V53" s="39">
        <f t="shared" si="6"/>
        <v>0</v>
      </c>
      <c r="W53" s="29">
        <f t="shared" si="7"/>
        <v>1</v>
      </c>
      <c r="X53" s="31"/>
      <c r="Y53" s="31"/>
      <c r="Z53" s="3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</row>
    <row r="54" spans="1:64" ht="12" customHeight="1">
      <c r="A54" s="24" t="str">
        <f>'123p'!B84</f>
        <v>TONKOV Pavel (Rus)</v>
      </c>
      <c r="B54" s="24">
        <f>'123p'!A84</f>
        <v>1996</v>
      </c>
      <c r="C54" s="24"/>
      <c r="D54" s="24"/>
      <c r="E54" s="24"/>
      <c r="F54" s="24"/>
      <c r="G54" s="32"/>
      <c r="H54" s="36">
        <f t="shared" si="8"/>
        <v>1</v>
      </c>
      <c r="I54" s="27">
        <v>1997</v>
      </c>
      <c r="J54" s="24">
        <v>1998</v>
      </c>
      <c r="K54" s="24"/>
      <c r="L54" s="24"/>
      <c r="M54" s="24"/>
      <c r="N54" s="32"/>
      <c r="O54" s="37">
        <f t="shared" si="5"/>
        <v>2</v>
      </c>
      <c r="P54" s="40"/>
      <c r="Q54" s="27"/>
      <c r="R54" s="24"/>
      <c r="S54" s="24"/>
      <c r="T54" s="24"/>
      <c r="U54" s="32"/>
      <c r="V54" s="39">
        <f t="shared" si="6"/>
        <v>0</v>
      </c>
      <c r="W54" s="29">
        <f t="shared" si="7"/>
        <v>3</v>
      </c>
      <c r="X54" s="31"/>
      <c r="Y54" s="31"/>
      <c r="Z54" s="3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</row>
    <row r="55" spans="1:64" ht="12" customHeight="1">
      <c r="A55" s="24" t="str">
        <f>'123p'!B85</f>
        <v>GOTTI Ivan (Ita)</v>
      </c>
      <c r="B55" s="24">
        <f>'123p'!A85</f>
        <v>1997</v>
      </c>
      <c r="C55" s="24">
        <v>1999</v>
      </c>
      <c r="D55" s="24"/>
      <c r="E55" s="24"/>
      <c r="F55" s="24"/>
      <c r="G55" s="32"/>
      <c r="H55" s="36">
        <f t="shared" si="8"/>
        <v>2</v>
      </c>
      <c r="I55" s="27"/>
      <c r="J55" s="24"/>
      <c r="K55" s="24"/>
      <c r="L55" s="24"/>
      <c r="M55" s="24"/>
      <c r="N55" s="32"/>
      <c r="O55" s="37">
        <f t="shared" si="5"/>
        <v>0</v>
      </c>
      <c r="P55" s="40"/>
      <c r="Q55" s="27"/>
      <c r="R55" s="24"/>
      <c r="S55" s="24"/>
      <c r="T55" s="24"/>
      <c r="U55" s="32"/>
      <c r="V55" s="39">
        <f t="shared" si="6"/>
        <v>0</v>
      </c>
      <c r="W55" s="29">
        <f t="shared" si="7"/>
        <v>2</v>
      </c>
      <c r="X55" s="31"/>
      <c r="Y55" s="31"/>
      <c r="Z55" s="3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</row>
    <row r="56" spans="1:64" ht="12" customHeight="1">
      <c r="A56" s="24" t="str">
        <f>'123p'!B86</f>
        <v>PANTANI Marco (Ita)</v>
      </c>
      <c r="B56" s="24">
        <f>'123p'!A86</f>
        <v>1998</v>
      </c>
      <c r="C56" s="24"/>
      <c r="D56" s="24"/>
      <c r="E56" s="24"/>
      <c r="F56" s="24"/>
      <c r="G56" s="32"/>
      <c r="H56" s="36">
        <f t="shared" si="8"/>
        <v>1</v>
      </c>
      <c r="I56" s="27">
        <v>1994</v>
      </c>
      <c r="J56" s="24"/>
      <c r="K56" s="24"/>
      <c r="L56" s="24"/>
      <c r="M56" s="24"/>
      <c r="N56" s="32"/>
      <c r="O56" s="37">
        <f t="shared" si="5"/>
        <v>1</v>
      </c>
      <c r="P56" s="40"/>
      <c r="Q56" s="27"/>
      <c r="R56" s="24"/>
      <c r="S56" s="24"/>
      <c r="T56" s="24"/>
      <c r="U56" s="32"/>
      <c r="V56" s="39">
        <f t="shared" si="6"/>
        <v>0</v>
      </c>
      <c r="W56" s="29">
        <f t="shared" si="7"/>
        <v>2</v>
      </c>
      <c r="X56" s="31"/>
      <c r="Y56" s="31"/>
      <c r="Z56" s="3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</row>
    <row r="57" spans="1:64" ht="12" customHeight="1">
      <c r="A57" s="24" t="str">
        <f>'123p'!B88</f>
        <v>GARZELLI Stefano (Ita)</v>
      </c>
      <c r="B57" s="24">
        <f>'123p'!A88</f>
        <v>2000</v>
      </c>
      <c r="C57" s="24"/>
      <c r="D57" s="24"/>
      <c r="E57" s="24"/>
      <c r="F57" s="24"/>
      <c r="G57" s="32"/>
      <c r="H57" s="36">
        <f t="shared" si="8"/>
        <v>1</v>
      </c>
      <c r="I57" s="27">
        <v>2003</v>
      </c>
      <c r="J57" s="24"/>
      <c r="K57" s="24"/>
      <c r="L57" s="24"/>
      <c r="M57" s="24"/>
      <c r="N57" s="32"/>
      <c r="O57" s="37">
        <f t="shared" si="5"/>
        <v>1</v>
      </c>
      <c r="P57" s="40"/>
      <c r="Q57" s="27"/>
      <c r="R57" s="24"/>
      <c r="S57" s="24"/>
      <c r="T57" s="24"/>
      <c r="U57" s="32"/>
      <c r="V57" s="39">
        <f t="shared" si="6"/>
        <v>0</v>
      </c>
      <c r="W57" s="29">
        <f t="shared" si="7"/>
        <v>2</v>
      </c>
      <c r="X57" s="31"/>
      <c r="Y57" s="31"/>
      <c r="Z57" s="3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</row>
    <row r="58" spans="1:64" ht="12" customHeight="1">
      <c r="A58" s="24" t="str">
        <f>'123p'!B89</f>
        <v>SIMONI Gilberto (Ita)</v>
      </c>
      <c r="B58" s="24">
        <f>'123p'!A89</f>
        <v>2001</v>
      </c>
      <c r="C58" s="24">
        <v>2003</v>
      </c>
      <c r="D58" s="24"/>
      <c r="E58" s="24"/>
      <c r="F58" s="24"/>
      <c r="G58" s="32"/>
      <c r="H58" s="36">
        <f t="shared" si="8"/>
        <v>2</v>
      </c>
      <c r="I58" s="27">
        <v>2005</v>
      </c>
      <c r="J58" s="24"/>
      <c r="K58" s="24"/>
      <c r="L58" s="24"/>
      <c r="M58" s="24"/>
      <c r="N58" s="32"/>
      <c r="O58" s="37">
        <f t="shared" si="5"/>
        <v>1</v>
      </c>
      <c r="P58" s="40">
        <v>1999</v>
      </c>
      <c r="Q58" s="27">
        <v>2000</v>
      </c>
      <c r="R58" s="24">
        <v>2004</v>
      </c>
      <c r="S58" s="24">
        <v>2006</v>
      </c>
      <c r="T58" s="24"/>
      <c r="U58" s="32"/>
      <c r="V58" s="39">
        <f t="shared" si="6"/>
        <v>4</v>
      </c>
      <c r="W58" s="29">
        <f t="shared" si="7"/>
        <v>7</v>
      </c>
      <c r="X58" s="31"/>
      <c r="Y58" s="31"/>
      <c r="Z58" s="3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</row>
    <row r="59" spans="1:64" ht="12" customHeight="1">
      <c r="A59" s="24" t="str">
        <f>'123p'!B90</f>
        <v>SAVOLDELLI Paolo (Ita)</v>
      </c>
      <c r="B59" s="24">
        <f>'123p'!A90</f>
        <v>2002</v>
      </c>
      <c r="C59" s="24">
        <v>2005</v>
      </c>
      <c r="D59" s="24"/>
      <c r="E59" s="24"/>
      <c r="F59" s="24"/>
      <c r="G59" s="32"/>
      <c r="H59" s="36">
        <f t="shared" si="8"/>
        <v>2</v>
      </c>
      <c r="I59" s="27">
        <v>1999</v>
      </c>
      <c r="J59" s="24"/>
      <c r="K59" s="24"/>
      <c r="L59" s="24"/>
      <c r="M59" s="24"/>
      <c r="N59" s="32"/>
      <c r="O59" s="37">
        <f t="shared" si="5"/>
        <v>1</v>
      </c>
      <c r="P59" s="40"/>
      <c r="Q59" s="27"/>
      <c r="R59" s="24"/>
      <c r="S59" s="24"/>
      <c r="T59" s="24"/>
      <c r="U59" s="32"/>
      <c r="V59" s="39">
        <f t="shared" si="6"/>
        <v>0</v>
      </c>
      <c r="W59" s="29">
        <f t="shared" si="7"/>
        <v>3</v>
      </c>
      <c r="X59" s="31"/>
      <c r="Y59" s="31"/>
      <c r="Z59" s="3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</row>
    <row r="60" spans="1:64" ht="12" customHeight="1">
      <c r="A60" s="24" t="str">
        <f>'123p'!B92</f>
        <v>CUNEGO Damiano (Ita)</v>
      </c>
      <c r="B60" s="24">
        <f>'123p'!A92</f>
        <v>2004</v>
      </c>
      <c r="C60" s="24"/>
      <c r="D60" s="24"/>
      <c r="E60" s="24"/>
      <c r="F60" s="24"/>
      <c r="G60" s="32"/>
      <c r="H60" s="36">
        <f t="shared" si="8"/>
        <v>1</v>
      </c>
      <c r="I60" s="27"/>
      <c r="J60" s="24"/>
      <c r="K60" s="24"/>
      <c r="L60" s="24"/>
      <c r="M60" s="24"/>
      <c r="N60" s="32"/>
      <c r="O60" s="37">
        <f t="shared" si="5"/>
        <v>0</v>
      </c>
      <c r="P60" s="40"/>
      <c r="Q60" s="27"/>
      <c r="R60" s="24"/>
      <c r="S60" s="24"/>
      <c r="T60" s="24"/>
      <c r="U60" s="32"/>
      <c r="V60" s="39">
        <f t="shared" si="6"/>
        <v>0</v>
      </c>
      <c r="W60" s="29">
        <f t="shared" si="7"/>
        <v>1</v>
      </c>
      <c r="X60" s="31"/>
      <c r="Y60" s="31"/>
      <c r="Z60" s="3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</row>
    <row r="61" spans="1:64" ht="12" customHeight="1">
      <c r="A61" s="24" t="str">
        <f>'123p'!B94</f>
        <v>BASSO Ivan (Ita)</v>
      </c>
      <c r="B61" s="24">
        <f>'123p'!A94</f>
        <v>2006</v>
      </c>
      <c r="C61" s="24">
        <v>2010</v>
      </c>
      <c r="D61" s="24"/>
      <c r="E61" s="24"/>
      <c r="F61" s="24"/>
      <c r="G61" s="32"/>
      <c r="H61" s="36">
        <f t="shared" si="8"/>
        <v>2</v>
      </c>
      <c r="I61" s="27"/>
      <c r="J61" s="24"/>
      <c r="K61" s="24"/>
      <c r="L61" s="24"/>
      <c r="M61" s="24"/>
      <c r="N61" s="32"/>
      <c r="O61" s="37">
        <f t="shared" si="5"/>
        <v>0</v>
      </c>
      <c r="P61" s="40">
        <v>2009</v>
      </c>
      <c r="Q61" s="27"/>
      <c r="R61" s="24"/>
      <c r="S61" s="24"/>
      <c r="T61" s="24"/>
      <c r="U61" s="32"/>
      <c r="V61" s="39">
        <f t="shared" si="6"/>
        <v>1</v>
      </c>
      <c r="W61" s="29">
        <f t="shared" si="7"/>
        <v>3</v>
      </c>
      <c r="X61" s="31"/>
      <c r="Y61" s="31"/>
      <c r="Z61" s="3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</row>
    <row r="62" spans="1:64" ht="12" customHeight="1">
      <c r="A62" s="24" t="str">
        <f>'123p'!B95</f>
        <v>DI LUCA Danilo (Ita)</v>
      </c>
      <c r="B62" s="24">
        <f>'123p'!A95</f>
        <v>2007</v>
      </c>
      <c r="C62" s="24"/>
      <c r="D62" s="24"/>
      <c r="E62" s="24"/>
      <c r="F62" s="24"/>
      <c r="G62" s="32"/>
      <c r="H62" s="36">
        <f t="shared" si="8"/>
        <v>1</v>
      </c>
      <c r="I62" s="27"/>
      <c r="J62" s="24"/>
      <c r="K62" s="24"/>
      <c r="L62" s="24"/>
      <c r="M62" s="24"/>
      <c r="N62" s="32"/>
      <c r="O62" s="37">
        <f t="shared" si="5"/>
        <v>0</v>
      </c>
      <c r="P62" s="40"/>
      <c r="Q62" s="27"/>
      <c r="R62" s="24"/>
      <c r="S62" s="24"/>
      <c r="T62" s="24"/>
      <c r="U62" s="32"/>
      <c r="V62" s="39">
        <f t="shared" si="6"/>
        <v>0</v>
      </c>
      <c r="W62" s="29">
        <f t="shared" si="7"/>
        <v>1</v>
      </c>
      <c r="X62" s="31"/>
      <c r="Y62" s="31"/>
      <c r="Z62" s="3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</row>
    <row r="63" spans="1:64" ht="12" customHeight="1">
      <c r="A63" s="24" t="str">
        <f>'123p'!B96</f>
        <v>CONTADOR Alberto (Spa)</v>
      </c>
      <c r="B63" s="24">
        <f>'123p'!A96</f>
        <v>2008</v>
      </c>
      <c r="C63" s="24">
        <v>2015</v>
      </c>
      <c r="D63" s="24"/>
      <c r="E63" s="24"/>
      <c r="F63" s="24"/>
      <c r="G63" s="32"/>
      <c r="H63" s="36">
        <f t="shared" si="8"/>
        <v>2</v>
      </c>
      <c r="I63" s="27"/>
      <c r="J63" s="24"/>
      <c r="K63" s="24"/>
      <c r="L63" s="24"/>
      <c r="M63" s="24"/>
      <c r="N63" s="32"/>
      <c r="O63" s="37">
        <f t="shared" si="5"/>
        <v>0</v>
      </c>
      <c r="P63" s="40"/>
      <c r="Q63" s="27"/>
      <c r="R63" s="24"/>
      <c r="S63" s="24"/>
      <c r="T63" s="24"/>
      <c r="U63" s="32"/>
      <c r="V63" s="39">
        <f t="shared" si="6"/>
        <v>0</v>
      </c>
      <c r="W63" s="29">
        <f t="shared" si="7"/>
        <v>2</v>
      </c>
      <c r="X63" s="31"/>
      <c r="Y63" s="31"/>
      <c r="Z63" s="3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</row>
    <row r="64" spans="1:64" ht="12" customHeight="1">
      <c r="A64" s="24" t="str">
        <f>'123p'!B97</f>
        <v>MENCHOV Denis (Rus)</v>
      </c>
      <c r="B64" s="24">
        <f>'123p'!A97</f>
        <v>2009</v>
      </c>
      <c r="C64" s="24"/>
      <c r="D64" s="24"/>
      <c r="E64" s="24"/>
      <c r="F64" s="24"/>
      <c r="G64" s="32"/>
      <c r="H64" s="36">
        <f t="shared" si="8"/>
        <v>1</v>
      </c>
      <c r="I64" s="27"/>
      <c r="J64" s="24"/>
      <c r="K64" s="24"/>
      <c r="L64" s="24"/>
      <c r="M64" s="24"/>
      <c r="N64" s="32"/>
      <c r="O64" s="37">
        <f t="shared" si="5"/>
        <v>0</v>
      </c>
      <c r="P64" s="40"/>
      <c r="Q64" s="27"/>
      <c r="R64" s="24"/>
      <c r="S64" s="24"/>
      <c r="T64" s="24"/>
      <c r="U64" s="32"/>
      <c r="V64" s="39">
        <f t="shared" si="6"/>
        <v>0</v>
      </c>
      <c r="W64" s="29">
        <f t="shared" si="7"/>
        <v>1</v>
      </c>
      <c r="X64" s="31"/>
      <c r="Y64" s="31"/>
      <c r="Z64" s="3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</row>
    <row r="65" spans="1:64" ht="12" customHeight="1">
      <c r="A65" s="24" t="str">
        <f>'123p'!B99</f>
        <v>SCARPONI Michele (Ita)</v>
      </c>
      <c r="B65" s="24">
        <f>'123p'!A99</f>
        <v>2011</v>
      </c>
      <c r="C65" s="24"/>
      <c r="D65" s="24"/>
      <c r="E65" s="24"/>
      <c r="F65" s="24"/>
      <c r="G65" s="32"/>
      <c r="H65" s="36">
        <f t="shared" si="8"/>
        <v>1</v>
      </c>
      <c r="I65" s="27"/>
      <c r="J65" s="24"/>
      <c r="K65" s="24"/>
      <c r="L65" s="24"/>
      <c r="M65" s="24"/>
      <c r="N65" s="32"/>
      <c r="O65" s="37">
        <f t="shared" si="5"/>
        <v>0</v>
      </c>
      <c r="P65" s="40"/>
      <c r="Q65" s="27"/>
      <c r="R65" s="24"/>
      <c r="S65" s="24"/>
      <c r="T65" s="24"/>
      <c r="U65" s="32"/>
      <c r="V65" s="39">
        <f t="shared" si="6"/>
        <v>0</v>
      </c>
      <c r="W65" s="29">
        <f t="shared" si="7"/>
        <v>1</v>
      </c>
      <c r="X65" s="31"/>
      <c r="Y65" s="31"/>
      <c r="Z65" s="3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</row>
    <row r="66" spans="1:64" ht="12" customHeight="1">
      <c r="A66" s="24" t="str">
        <f>'123p'!B100</f>
        <v>HESJEDAL Ryder (Can)</v>
      </c>
      <c r="B66" s="24">
        <f>'123p'!A100</f>
        <v>2012</v>
      </c>
      <c r="C66" s="24"/>
      <c r="D66" s="24"/>
      <c r="E66" s="24"/>
      <c r="F66" s="24"/>
      <c r="G66" s="32"/>
      <c r="H66" s="36">
        <f t="shared" si="8"/>
        <v>1</v>
      </c>
      <c r="I66" s="27"/>
      <c r="J66" s="24"/>
      <c r="K66" s="24"/>
      <c r="L66" s="24"/>
      <c r="M66" s="24"/>
      <c r="N66" s="32"/>
      <c r="O66" s="37">
        <f t="shared" si="5"/>
        <v>0</v>
      </c>
      <c r="P66" s="40"/>
      <c r="Q66" s="27"/>
      <c r="R66" s="24"/>
      <c r="S66" s="24"/>
      <c r="T66" s="24"/>
      <c r="U66" s="32"/>
      <c r="V66" s="39">
        <f t="shared" si="6"/>
        <v>0</v>
      </c>
      <c r="W66" s="29">
        <f t="shared" si="7"/>
        <v>1</v>
      </c>
      <c r="X66" s="31"/>
      <c r="Y66" s="31"/>
      <c r="Z66" s="3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</row>
    <row r="67" spans="1:64" ht="12" customHeight="1">
      <c r="A67" s="24" t="str">
        <f>'123p'!B101</f>
        <v>NIBALI Vincenzo (Ita)</v>
      </c>
      <c r="B67" s="24">
        <f>'123p'!A101</f>
        <v>2013</v>
      </c>
      <c r="C67" s="24">
        <v>2016</v>
      </c>
      <c r="D67" s="24"/>
      <c r="E67" s="24"/>
      <c r="F67" s="24"/>
      <c r="G67" s="32"/>
      <c r="H67" s="36">
        <f t="shared" si="8"/>
        <v>2</v>
      </c>
      <c r="I67" s="27">
        <v>2019</v>
      </c>
      <c r="J67" s="24"/>
      <c r="K67" s="24"/>
      <c r="L67" s="24"/>
      <c r="M67" s="24"/>
      <c r="N67" s="32"/>
      <c r="O67" s="37">
        <f t="shared" si="5"/>
        <v>1</v>
      </c>
      <c r="P67" s="40">
        <v>2010</v>
      </c>
      <c r="Q67" s="27">
        <v>2017</v>
      </c>
      <c r="R67" s="24"/>
      <c r="S67" s="24"/>
      <c r="T67" s="24"/>
      <c r="U67" s="32"/>
      <c r="V67" s="39">
        <f t="shared" si="6"/>
        <v>2</v>
      </c>
      <c r="W67" s="29">
        <f t="shared" si="7"/>
        <v>5</v>
      </c>
      <c r="X67" s="31"/>
      <c r="Y67" s="31"/>
      <c r="Z67" s="3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</row>
    <row r="68" spans="1:64" ht="12" customHeight="1">
      <c r="A68" s="24" t="str">
        <f>'123p'!B102</f>
        <v>Quintana Nairo (Col)</v>
      </c>
      <c r="B68" s="24">
        <f>'123p'!A102</f>
        <v>2014</v>
      </c>
      <c r="C68" s="24"/>
      <c r="D68" s="24"/>
      <c r="E68" s="24"/>
      <c r="F68" s="24"/>
      <c r="G68" s="32"/>
      <c r="H68" s="36">
        <f t="shared" si="8"/>
        <v>1</v>
      </c>
      <c r="I68" s="27">
        <v>2011</v>
      </c>
      <c r="J68" s="24">
        <v>2017</v>
      </c>
      <c r="K68" s="24"/>
      <c r="L68" s="24"/>
      <c r="M68" s="24"/>
      <c r="N68" s="32"/>
      <c r="O68" s="37">
        <f t="shared" si="5"/>
        <v>2</v>
      </c>
      <c r="P68" s="40"/>
      <c r="Q68" s="27"/>
      <c r="R68" s="24"/>
      <c r="S68" s="24"/>
      <c r="T68" s="24"/>
      <c r="U68" s="32"/>
      <c r="V68" s="39">
        <f t="shared" si="6"/>
        <v>0</v>
      </c>
      <c r="W68" s="29">
        <f t="shared" si="7"/>
        <v>3</v>
      </c>
      <c r="X68" s="31"/>
      <c r="Y68" s="31"/>
      <c r="Z68" s="3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</row>
    <row r="69" spans="1:64" ht="12" customHeight="1">
      <c r="A69" s="24" t="str">
        <f>'123p'!C7</f>
        <v>PAVESI Eberardo (Ita)</v>
      </c>
      <c r="B69" s="24"/>
      <c r="C69" s="24"/>
      <c r="D69" s="24"/>
      <c r="E69" s="24"/>
      <c r="F69" s="24"/>
      <c r="G69" s="32"/>
      <c r="H69" s="36">
        <f t="shared" si="8"/>
        <v>0</v>
      </c>
      <c r="I69" s="27">
        <v>1910</v>
      </c>
      <c r="J69" s="24">
        <v>1913</v>
      </c>
      <c r="K69" s="24"/>
      <c r="L69" s="24"/>
      <c r="M69" s="24"/>
      <c r="N69" s="32"/>
      <c r="O69" s="37">
        <f t="shared" si="5"/>
        <v>2</v>
      </c>
      <c r="P69" s="40"/>
      <c r="Q69" s="27"/>
      <c r="R69" s="24"/>
      <c r="S69" s="24"/>
      <c r="T69" s="24"/>
      <c r="U69" s="32"/>
      <c r="V69" s="39">
        <f t="shared" si="6"/>
        <v>0</v>
      </c>
      <c r="W69" s="29">
        <f t="shared" si="7"/>
        <v>2</v>
      </c>
      <c r="X69" s="31"/>
      <c r="Y69" s="31"/>
      <c r="Z69" s="3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</row>
    <row r="70" spans="1:64" ht="12" customHeight="1">
      <c r="A70" s="24" t="str">
        <f>'123p'!C8</f>
        <v>ROSSIGNOLI Giovanni (Ita)</v>
      </c>
      <c r="B70" s="24"/>
      <c r="C70" s="24"/>
      <c r="D70" s="24"/>
      <c r="E70" s="24"/>
      <c r="F70" s="24"/>
      <c r="G70" s="32"/>
      <c r="H70" s="36">
        <f t="shared" si="8"/>
        <v>0</v>
      </c>
      <c r="I70" s="27">
        <v>1911</v>
      </c>
      <c r="J70" s="24"/>
      <c r="K70" s="24"/>
      <c r="L70" s="24"/>
      <c r="M70" s="24"/>
      <c r="N70" s="32"/>
      <c r="O70" s="37">
        <f t="shared" si="5"/>
        <v>1</v>
      </c>
      <c r="P70" s="40">
        <v>1909</v>
      </c>
      <c r="Q70" s="27"/>
      <c r="R70" s="24"/>
      <c r="S70" s="24"/>
      <c r="T70" s="24"/>
      <c r="U70" s="32"/>
      <c r="V70" s="39">
        <f t="shared" si="6"/>
        <v>1</v>
      </c>
      <c r="W70" s="29">
        <f t="shared" si="7"/>
        <v>2</v>
      </c>
      <c r="X70" s="31"/>
      <c r="Y70" s="31"/>
      <c r="Z70" s="3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</row>
    <row r="71" spans="1:64" ht="12" customHeight="1">
      <c r="A71" s="24" t="str">
        <f>'123p'!C9</f>
        <v>PEUGEOT (Int)</v>
      </c>
      <c r="B71" s="24"/>
      <c r="C71" s="24"/>
      <c r="D71" s="24"/>
      <c r="E71" s="24"/>
      <c r="F71" s="24"/>
      <c r="G71" s="32"/>
      <c r="H71" s="36">
        <f t="shared" si="8"/>
        <v>0</v>
      </c>
      <c r="I71" s="27">
        <v>1912</v>
      </c>
      <c r="J71" s="24"/>
      <c r="K71" s="24"/>
      <c r="L71" s="24"/>
      <c r="M71" s="24"/>
      <c r="N71" s="32"/>
      <c r="O71" s="37">
        <f aca="true" t="shared" si="9" ref="O71:O134">COUNTA(I71:N71)</f>
        <v>1</v>
      </c>
      <c r="P71" s="41"/>
      <c r="Q71" s="27"/>
      <c r="R71" s="24"/>
      <c r="S71" s="24"/>
      <c r="T71" s="24"/>
      <c r="U71" s="32"/>
      <c r="V71" s="39">
        <f aca="true" t="shared" si="10" ref="V71:V166">COUNTA(P71:U71)</f>
        <v>0</v>
      </c>
      <c r="W71" s="29">
        <f aca="true" t="shared" si="11" ref="W71:W134">SUM(H71,O71,V71)</f>
        <v>1</v>
      </c>
      <c r="X71" s="31"/>
      <c r="Y71" s="31"/>
      <c r="Z71" s="3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</row>
    <row r="72" spans="1:64" ht="12" customHeight="1">
      <c r="A72" s="24" t="str">
        <f>'123p'!C11</f>
        <v>ALBINI Pierino (Ita)</v>
      </c>
      <c r="B72" s="24"/>
      <c r="C72" s="24"/>
      <c r="D72" s="24"/>
      <c r="E72" s="24"/>
      <c r="F72" s="24"/>
      <c r="G72" s="32"/>
      <c r="H72" s="36">
        <f t="shared" si="8"/>
        <v>0</v>
      </c>
      <c r="I72" s="27">
        <v>1914</v>
      </c>
      <c r="J72" s="24"/>
      <c r="K72" s="24"/>
      <c r="L72" s="24"/>
      <c r="M72" s="24"/>
      <c r="N72" s="32"/>
      <c r="O72" s="36">
        <f t="shared" si="9"/>
        <v>1</v>
      </c>
      <c r="P72" s="27"/>
      <c r="Q72" s="27"/>
      <c r="R72" s="24"/>
      <c r="S72" s="24"/>
      <c r="T72" s="24"/>
      <c r="U72" s="32"/>
      <c r="V72" s="39">
        <f t="shared" si="10"/>
        <v>0</v>
      </c>
      <c r="W72" s="29">
        <f t="shared" si="11"/>
        <v>1</v>
      </c>
      <c r="X72" s="31"/>
      <c r="Y72" s="31"/>
      <c r="Z72" s="3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</row>
    <row r="73" spans="1:64" ht="12" customHeight="1">
      <c r="A73" s="24" t="str">
        <f>'123p'!C13</f>
        <v>GREMO Angelo (Ita)</v>
      </c>
      <c r="B73" s="24"/>
      <c r="C73" s="24"/>
      <c r="D73" s="24"/>
      <c r="E73" s="24"/>
      <c r="F73" s="24"/>
      <c r="G73" s="32"/>
      <c r="H73" s="36">
        <f t="shared" si="8"/>
        <v>0</v>
      </c>
      <c r="I73" s="27">
        <v>1920</v>
      </c>
      <c r="J73" s="24"/>
      <c r="K73" s="24"/>
      <c r="L73" s="24"/>
      <c r="M73" s="24"/>
      <c r="N73" s="32"/>
      <c r="O73" s="36">
        <f t="shared" si="9"/>
        <v>1</v>
      </c>
      <c r="P73" s="42"/>
      <c r="Q73" s="27"/>
      <c r="R73" s="24"/>
      <c r="S73" s="24"/>
      <c r="T73" s="24"/>
      <c r="U73" s="32"/>
      <c r="V73" s="39">
        <f t="shared" si="10"/>
        <v>0</v>
      </c>
      <c r="W73" s="29">
        <f t="shared" si="11"/>
        <v>1</v>
      </c>
      <c r="X73" s="31"/>
      <c r="Y73" s="31"/>
      <c r="Z73" s="3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</row>
    <row r="74" spans="1:64" ht="12" customHeight="1">
      <c r="A74" s="24" t="str">
        <f>'123p'!C15</f>
        <v>AIMO Bartolomeo (Ita)</v>
      </c>
      <c r="B74" s="24"/>
      <c r="C74" s="24"/>
      <c r="D74" s="24"/>
      <c r="E74" s="24"/>
      <c r="F74" s="24"/>
      <c r="G74" s="32"/>
      <c r="H74" s="36">
        <f t="shared" si="8"/>
        <v>0</v>
      </c>
      <c r="I74" s="35">
        <v>1922</v>
      </c>
      <c r="J74" s="24"/>
      <c r="K74" s="24"/>
      <c r="L74" s="24"/>
      <c r="M74" s="24"/>
      <c r="N74" s="32"/>
      <c r="O74" s="36">
        <f t="shared" si="9"/>
        <v>1</v>
      </c>
      <c r="P74" s="40">
        <v>1921</v>
      </c>
      <c r="Q74" s="27">
        <v>1923</v>
      </c>
      <c r="R74" s="24">
        <v>1928</v>
      </c>
      <c r="S74" s="24"/>
      <c r="T74" s="24"/>
      <c r="U74" s="32"/>
      <c r="V74" s="39">
        <f t="shared" si="10"/>
        <v>3</v>
      </c>
      <c r="W74" s="29">
        <f t="shared" si="11"/>
        <v>4</v>
      </c>
      <c r="X74" s="31"/>
      <c r="Y74" s="31"/>
      <c r="Z74" s="3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</row>
    <row r="75" spans="1:64" ht="12" customHeight="1">
      <c r="A75" s="24" t="str">
        <f>'123p'!C17</f>
        <v>GAY Federico (Ita)</v>
      </c>
      <c r="B75" s="24"/>
      <c r="C75" s="24"/>
      <c r="D75" s="24"/>
      <c r="E75" s="24"/>
      <c r="F75" s="24"/>
      <c r="G75" s="32"/>
      <c r="H75" s="36">
        <f t="shared" si="8"/>
        <v>0</v>
      </c>
      <c r="I75" s="43">
        <v>1924</v>
      </c>
      <c r="J75" s="24"/>
      <c r="K75" s="24"/>
      <c r="L75" s="24"/>
      <c r="M75" s="24"/>
      <c r="N75" s="32"/>
      <c r="O75" s="36">
        <f t="shared" si="9"/>
        <v>1</v>
      </c>
      <c r="P75" s="40"/>
      <c r="Q75" s="27"/>
      <c r="R75" s="24"/>
      <c r="S75" s="24"/>
      <c r="T75" s="24"/>
      <c r="U75" s="32"/>
      <c r="V75" s="39">
        <f t="shared" si="10"/>
        <v>0</v>
      </c>
      <c r="W75" s="29">
        <f t="shared" si="11"/>
        <v>1</v>
      </c>
      <c r="X75" s="31"/>
      <c r="Y75" s="31"/>
      <c r="Z75" s="3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</row>
    <row r="76" spans="1:64" ht="12" customHeight="1">
      <c r="A76" s="24" t="str">
        <f>'123p'!C21</f>
        <v>PANECRA Giuseppe (Ita)</v>
      </c>
      <c r="B76" s="24"/>
      <c r="C76" s="24"/>
      <c r="D76" s="24"/>
      <c r="E76" s="24"/>
      <c r="F76" s="24"/>
      <c r="G76" s="32"/>
      <c r="H76" s="36">
        <f t="shared" si="8"/>
        <v>0</v>
      </c>
      <c r="I76" s="27">
        <v>1928</v>
      </c>
      <c r="J76" s="24"/>
      <c r="K76" s="24"/>
      <c r="L76" s="24"/>
      <c r="M76" s="24"/>
      <c r="N76" s="32"/>
      <c r="O76" s="36">
        <f t="shared" si="9"/>
        <v>1</v>
      </c>
      <c r="P76" s="40"/>
      <c r="Q76" s="27"/>
      <c r="R76" s="24"/>
      <c r="S76" s="24"/>
      <c r="T76" s="24"/>
      <c r="U76" s="32"/>
      <c r="V76" s="39">
        <f t="shared" si="10"/>
        <v>0</v>
      </c>
      <c r="W76" s="29">
        <f t="shared" si="11"/>
        <v>1</v>
      </c>
      <c r="X76" s="31"/>
      <c r="Y76" s="31"/>
      <c r="Z76" s="3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</row>
    <row r="77" spans="1:64" ht="12" customHeight="1">
      <c r="A77" s="24" t="str">
        <f>'123p'!C22</f>
        <v>PIEMONTESI Domenico (Ita)</v>
      </c>
      <c r="B77" s="24"/>
      <c r="C77" s="24"/>
      <c r="D77" s="24"/>
      <c r="E77" s="24"/>
      <c r="F77" s="24"/>
      <c r="G77" s="32"/>
      <c r="H77" s="36">
        <f t="shared" si="8"/>
        <v>0</v>
      </c>
      <c r="I77" s="27">
        <v>1929</v>
      </c>
      <c r="J77" s="24"/>
      <c r="K77" s="24"/>
      <c r="L77" s="24"/>
      <c r="M77" s="24"/>
      <c r="N77" s="32"/>
      <c r="O77" s="36">
        <f t="shared" si="9"/>
        <v>1</v>
      </c>
      <c r="P77" s="40">
        <v>1933</v>
      </c>
      <c r="Q77" s="27"/>
      <c r="R77" s="24"/>
      <c r="S77" s="24"/>
      <c r="T77" s="24"/>
      <c r="U77" s="32"/>
      <c r="V77" s="39">
        <f t="shared" si="10"/>
        <v>1</v>
      </c>
      <c r="W77" s="29">
        <f t="shared" si="11"/>
        <v>2</v>
      </c>
      <c r="X77" s="31"/>
      <c r="Y77" s="31"/>
      <c r="Z77" s="3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</row>
    <row r="78" spans="1:64" ht="12" customHeight="1">
      <c r="A78" s="24" t="str">
        <f>'123p'!C23</f>
        <v>GIACOBBE Luigi (Ita)</v>
      </c>
      <c r="B78" s="24"/>
      <c r="C78" s="24"/>
      <c r="D78" s="24"/>
      <c r="E78" s="24"/>
      <c r="F78" s="24"/>
      <c r="G78" s="32"/>
      <c r="H78" s="36">
        <f t="shared" si="8"/>
        <v>0</v>
      </c>
      <c r="I78" s="27">
        <v>1930</v>
      </c>
      <c r="J78" s="24">
        <v>1931</v>
      </c>
      <c r="K78" s="24"/>
      <c r="L78" s="24"/>
      <c r="M78" s="24"/>
      <c r="N78" s="32"/>
      <c r="O78" s="36">
        <f t="shared" si="9"/>
        <v>2</v>
      </c>
      <c r="P78" s="40"/>
      <c r="Q78" s="27"/>
      <c r="R78" s="24"/>
      <c r="S78" s="24"/>
      <c r="T78" s="24"/>
      <c r="U78" s="32"/>
      <c r="V78" s="39">
        <f t="shared" si="10"/>
        <v>0</v>
      </c>
      <c r="W78" s="29">
        <f t="shared" si="11"/>
        <v>2</v>
      </c>
      <c r="X78" s="31"/>
      <c r="Y78" s="31"/>
      <c r="Z78" s="3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</row>
    <row r="79" spans="1:64" ht="12" customHeight="1">
      <c r="A79" s="24" t="str">
        <f>'123p'!C25</f>
        <v>DEMUYSERE Jef (Bel)</v>
      </c>
      <c r="B79" s="24"/>
      <c r="C79" s="24"/>
      <c r="D79" s="24"/>
      <c r="E79" s="24"/>
      <c r="F79" s="24"/>
      <c r="G79" s="32"/>
      <c r="H79" s="36">
        <f t="shared" si="8"/>
        <v>0</v>
      </c>
      <c r="I79" s="27">
        <v>1932</v>
      </c>
      <c r="J79" s="24">
        <v>1933</v>
      </c>
      <c r="K79" s="24"/>
      <c r="L79" s="24"/>
      <c r="M79" s="24"/>
      <c r="N79" s="32"/>
      <c r="O79" s="36">
        <f t="shared" si="9"/>
        <v>2</v>
      </c>
      <c r="P79" s="40"/>
      <c r="Q79" s="27"/>
      <c r="R79" s="24"/>
      <c r="S79" s="24"/>
      <c r="T79" s="24"/>
      <c r="U79" s="32"/>
      <c r="V79" s="39">
        <f t="shared" si="10"/>
        <v>0</v>
      </c>
      <c r="W79" s="29">
        <f t="shared" si="11"/>
        <v>2</v>
      </c>
      <c r="X79" s="31"/>
      <c r="Y79" s="31"/>
      <c r="Z79" s="3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</row>
    <row r="80" spans="1:64" ht="12" customHeight="1">
      <c r="A80" s="24" t="str">
        <f>'123p'!C28</f>
        <v>MARTANO Giuseppe (Ita)</v>
      </c>
      <c r="B80" s="24"/>
      <c r="C80" s="24"/>
      <c r="D80" s="24"/>
      <c r="E80" s="24"/>
      <c r="F80" s="24"/>
      <c r="G80" s="32"/>
      <c r="H80" s="36">
        <f t="shared" si="8"/>
        <v>0</v>
      </c>
      <c r="I80" s="27">
        <v>1935</v>
      </c>
      <c r="J80" s="24"/>
      <c r="K80" s="24"/>
      <c r="L80" s="24"/>
      <c r="M80" s="24"/>
      <c r="N80" s="32"/>
      <c r="O80" s="36">
        <f t="shared" si="9"/>
        <v>1</v>
      </c>
      <c r="P80" s="40"/>
      <c r="Q80" s="27"/>
      <c r="R80" s="24"/>
      <c r="S80" s="24"/>
      <c r="T80" s="24"/>
      <c r="U80" s="32"/>
      <c r="V80" s="39">
        <f t="shared" si="10"/>
        <v>0</v>
      </c>
      <c r="W80" s="29">
        <f t="shared" si="11"/>
        <v>1</v>
      </c>
      <c r="X80" s="58"/>
      <c r="Y80" s="31"/>
      <c r="Z80" s="3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</row>
    <row r="81" spans="1:64" ht="12" customHeight="1">
      <c r="A81" s="24" t="str">
        <f>'123p'!C29</f>
        <v>OLMO Giuseppe (Ita)</v>
      </c>
      <c r="B81" s="24"/>
      <c r="C81" s="24"/>
      <c r="D81" s="24"/>
      <c r="E81" s="24"/>
      <c r="F81" s="24"/>
      <c r="G81" s="32"/>
      <c r="H81" s="36">
        <f t="shared" si="8"/>
        <v>0</v>
      </c>
      <c r="I81" s="27">
        <v>1936</v>
      </c>
      <c r="J81" s="24"/>
      <c r="K81" s="24"/>
      <c r="L81" s="24"/>
      <c r="M81" s="24"/>
      <c r="N81" s="32"/>
      <c r="O81" s="36">
        <f t="shared" si="9"/>
        <v>1</v>
      </c>
      <c r="P81" s="40">
        <v>1935</v>
      </c>
      <c r="Q81" s="27"/>
      <c r="R81" s="24"/>
      <c r="S81" s="24"/>
      <c r="T81" s="24"/>
      <c r="U81" s="32"/>
      <c r="V81" s="39">
        <f t="shared" si="10"/>
        <v>1</v>
      </c>
      <c r="W81" s="29">
        <f t="shared" si="11"/>
        <v>2</v>
      </c>
      <c r="X81" s="58"/>
      <c r="Y81" s="31"/>
      <c r="Z81" s="3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</row>
    <row r="82" spans="1:64" ht="12" customHeight="1">
      <c r="A82" s="24" t="str">
        <f>'123p'!C31</f>
        <v>CECCHI Ezio (Ita)</v>
      </c>
      <c r="B82" s="24"/>
      <c r="C82" s="24"/>
      <c r="D82" s="24"/>
      <c r="E82" s="24"/>
      <c r="F82" s="24"/>
      <c r="G82" s="32"/>
      <c r="H82" s="36">
        <f t="shared" si="8"/>
        <v>0</v>
      </c>
      <c r="I82" s="27">
        <v>1938</v>
      </c>
      <c r="J82" s="24">
        <v>1948</v>
      </c>
      <c r="K82" s="24"/>
      <c r="L82" s="24"/>
      <c r="M82" s="24"/>
      <c r="N82" s="32"/>
      <c r="O82" s="36">
        <f t="shared" si="9"/>
        <v>2</v>
      </c>
      <c r="P82" s="40"/>
      <c r="Q82" s="27"/>
      <c r="R82" s="24"/>
      <c r="S82" s="24"/>
      <c r="T82" s="24"/>
      <c r="U82" s="32"/>
      <c r="V82" s="39">
        <f t="shared" si="10"/>
        <v>0</v>
      </c>
      <c r="W82" s="29">
        <f t="shared" si="11"/>
        <v>2</v>
      </c>
      <c r="X82" s="31"/>
      <c r="Y82" s="31"/>
      <c r="Z82" s="3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</row>
    <row r="83" spans="1:64" ht="12" customHeight="1">
      <c r="A83" s="24" t="str">
        <f>'123p'!C33</f>
        <v>MOLLO Enrico (Ita)</v>
      </c>
      <c r="B83" s="24"/>
      <c r="C83" s="24"/>
      <c r="D83" s="24"/>
      <c r="E83" s="24"/>
      <c r="F83" s="24"/>
      <c r="G83" s="32"/>
      <c r="H83" s="36">
        <f t="shared" si="8"/>
        <v>0</v>
      </c>
      <c r="I83" s="27">
        <v>1940</v>
      </c>
      <c r="J83" s="24"/>
      <c r="K83" s="24"/>
      <c r="L83" s="24"/>
      <c r="M83" s="24"/>
      <c r="N83" s="32"/>
      <c r="O83" s="36">
        <f t="shared" si="9"/>
        <v>1</v>
      </c>
      <c r="P83" s="40">
        <v>1937</v>
      </c>
      <c r="Q83" s="27"/>
      <c r="R83" s="24"/>
      <c r="S83" s="24"/>
      <c r="T83" s="24"/>
      <c r="U83" s="32"/>
      <c r="V83" s="39">
        <f t="shared" si="10"/>
        <v>1</v>
      </c>
      <c r="W83" s="29">
        <f t="shared" si="11"/>
        <v>2</v>
      </c>
      <c r="X83" s="31"/>
      <c r="Y83" s="31"/>
      <c r="Z83" s="3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</row>
    <row r="84" spans="1:64" ht="12" customHeight="1">
      <c r="A84" s="24" t="str">
        <f>'123p'!C39</f>
        <v>VAN STEENBERGEN Rik (Bel)</v>
      </c>
      <c r="B84" s="24"/>
      <c r="C84" s="24"/>
      <c r="D84" s="24"/>
      <c r="E84" s="24"/>
      <c r="F84" s="24"/>
      <c r="G84" s="32"/>
      <c r="H84" s="36">
        <f t="shared" si="8"/>
        <v>0</v>
      </c>
      <c r="I84" s="27">
        <v>1951</v>
      </c>
      <c r="J84" s="24"/>
      <c r="K84" s="24"/>
      <c r="L84" s="24"/>
      <c r="M84" s="24"/>
      <c r="N84" s="32"/>
      <c r="O84" s="36">
        <f t="shared" si="9"/>
        <v>1</v>
      </c>
      <c r="P84" s="40"/>
      <c r="Q84" s="27"/>
      <c r="R84" s="24"/>
      <c r="S84" s="24"/>
      <c r="T84" s="24"/>
      <c r="U84" s="32"/>
      <c r="V84" s="39">
        <f t="shared" si="10"/>
        <v>0</v>
      </c>
      <c r="W84" s="29">
        <f t="shared" si="11"/>
        <v>1</v>
      </c>
      <c r="X84" s="31"/>
      <c r="Y84" s="31"/>
      <c r="Z84" s="3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</row>
    <row r="85" spans="1:64" ht="12" customHeight="1">
      <c r="A85" s="24" t="str">
        <f>'123p'!C45</f>
        <v>BOBET Louison (Fra)</v>
      </c>
      <c r="B85" s="24"/>
      <c r="C85" s="24"/>
      <c r="D85" s="24"/>
      <c r="E85" s="24"/>
      <c r="F85" s="24"/>
      <c r="G85" s="32"/>
      <c r="H85" s="36">
        <f t="shared" si="8"/>
        <v>0</v>
      </c>
      <c r="I85" s="27">
        <v>1957</v>
      </c>
      <c r="J85" s="24"/>
      <c r="K85" s="24"/>
      <c r="L85" s="24"/>
      <c r="M85" s="24"/>
      <c r="N85" s="32"/>
      <c r="O85" s="36">
        <f t="shared" si="9"/>
        <v>1</v>
      </c>
      <c r="P85" s="40"/>
      <c r="Q85" s="27"/>
      <c r="R85" s="24"/>
      <c r="S85" s="24"/>
      <c r="T85" s="24"/>
      <c r="U85" s="32"/>
      <c r="V85" s="39">
        <f t="shared" si="10"/>
        <v>0</v>
      </c>
      <c r="W85" s="29">
        <f t="shared" si="11"/>
        <v>1</v>
      </c>
      <c r="X85" s="31"/>
      <c r="Y85" s="31"/>
      <c r="Z85" s="3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</row>
    <row r="86" spans="1:64" ht="12" customHeight="1">
      <c r="A86" s="24" t="str">
        <f>'123p'!C46</f>
        <v>BRANKART Jean (Bel)</v>
      </c>
      <c r="B86" s="24"/>
      <c r="C86" s="24"/>
      <c r="D86" s="24"/>
      <c r="E86" s="24"/>
      <c r="F86" s="24"/>
      <c r="G86" s="32"/>
      <c r="H86" s="36">
        <f t="shared" si="8"/>
        <v>0</v>
      </c>
      <c r="I86" s="27">
        <v>1958</v>
      </c>
      <c r="J86" s="24"/>
      <c r="K86" s="24"/>
      <c r="L86" s="24"/>
      <c r="M86" s="24"/>
      <c r="N86" s="32"/>
      <c r="O86" s="36">
        <f t="shared" si="9"/>
        <v>1</v>
      </c>
      <c r="P86" s="40"/>
      <c r="Q86" s="27"/>
      <c r="R86" s="24"/>
      <c r="S86" s="24"/>
      <c r="T86" s="24"/>
      <c r="U86" s="32"/>
      <c r="V86" s="39">
        <f t="shared" si="10"/>
        <v>0</v>
      </c>
      <c r="W86" s="29">
        <f t="shared" si="11"/>
        <v>1</v>
      </c>
      <c r="X86" s="31"/>
      <c r="Y86" s="31"/>
      <c r="Z86" s="3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</row>
    <row r="87" spans="1:64" ht="12" customHeight="1">
      <c r="A87" s="24" t="str">
        <f>'123p'!C50</f>
        <v>MASSIGNAN Imerio (Ita)</v>
      </c>
      <c r="B87" s="24"/>
      <c r="C87" s="24"/>
      <c r="D87" s="24"/>
      <c r="E87" s="24"/>
      <c r="F87" s="24"/>
      <c r="G87" s="32"/>
      <c r="H87" s="36">
        <f t="shared" si="8"/>
        <v>0</v>
      </c>
      <c r="I87" s="27">
        <v>1962</v>
      </c>
      <c r="J87" s="24"/>
      <c r="K87" s="24"/>
      <c r="L87" s="24"/>
      <c r="M87" s="24"/>
      <c r="N87" s="32"/>
      <c r="O87" s="36">
        <f t="shared" si="9"/>
        <v>1</v>
      </c>
      <c r="P87" s="40"/>
      <c r="Q87" s="27"/>
      <c r="R87" s="24"/>
      <c r="S87" s="24"/>
      <c r="T87" s="24"/>
      <c r="U87" s="32"/>
      <c r="V87" s="39">
        <f t="shared" si="10"/>
        <v>0</v>
      </c>
      <c r="W87" s="29">
        <f t="shared" si="11"/>
        <v>1</v>
      </c>
      <c r="X87" s="31"/>
      <c r="Y87" s="31"/>
      <c r="Z87" s="3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</row>
    <row r="88" spans="1:64" ht="12" customHeight="1">
      <c r="A88" s="24" t="str">
        <f>'123p'!C52</f>
        <v>ZILIOLI Italo (Ita)</v>
      </c>
      <c r="B88" s="24"/>
      <c r="C88" s="24"/>
      <c r="D88" s="24"/>
      <c r="E88" s="24"/>
      <c r="F88" s="24"/>
      <c r="G88" s="32"/>
      <c r="H88" s="36">
        <f t="shared" si="8"/>
        <v>0</v>
      </c>
      <c r="I88" s="27">
        <v>1964</v>
      </c>
      <c r="J88" s="24">
        <v>1965</v>
      </c>
      <c r="K88" s="24">
        <v>1966</v>
      </c>
      <c r="L88" s="24"/>
      <c r="M88" s="24"/>
      <c r="N88" s="32"/>
      <c r="O88" s="36">
        <f t="shared" si="9"/>
        <v>3</v>
      </c>
      <c r="P88" s="40">
        <v>1969</v>
      </c>
      <c r="Q88" s="27"/>
      <c r="R88" s="24"/>
      <c r="S88" s="24"/>
      <c r="T88" s="24"/>
      <c r="U88" s="32"/>
      <c r="V88" s="39">
        <f t="shared" si="10"/>
        <v>1</v>
      </c>
      <c r="W88" s="29">
        <f t="shared" si="11"/>
        <v>4</v>
      </c>
      <c r="X88" s="31"/>
      <c r="Y88" s="31"/>
      <c r="Z88" s="3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</row>
    <row r="89" spans="1:64" ht="12" customHeight="1">
      <c r="A89" s="24" t="str">
        <f>'123p'!C57</f>
        <v>MICHELOTTO Claudio (Ita)</v>
      </c>
      <c r="B89" s="24"/>
      <c r="C89" s="24"/>
      <c r="D89" s="24"/>
      <c r="E89" s="24"/>
      <c r="F89" s="24"/>
      <c r="G89" s="32"/>
      <c r="H89" s="36">
        <f t="shared" si="8"/>
        <v>0</v>
      </c>
      <c r="I89" s="27">
        <v>1969</v>
      </c>
      <c r="J89" s="24"/>
      <c r="K89" s="24"/>
      <c r="L89" s="24"/>
      <c r="M89" s="24"/>
      <c r="N89" s="32"/>
      <c r="O89" s="36">
        <f t="shared" si="9"/>
        <v>1</v>
      </c>
      <c r="P89" s="40"/>
      <c r="Q89" s="27"/>
      <c r="R89" s="24"/>
      <c r="S89" s="24"/>
      <c r="T89" s="24"/>
      <c r="U89" s="32"/>
      <c r="V89" s="39">
        <f t="shared" si="10"/>
        <v>0</v>
      </c>
      <c r="W89" s="29">
        <f t="shared" si="11"/>
        <v>1</v>
      </c>
      <c r="X89" s="31"/>
      <c r="Y89" s="31"/>
      <c r="Z89" s="3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</row>
    <row r="90" spans="1:64" ht="12" customHeight="1">
      <c r="A90" s="24" t="str">
        <f>'123p'!C59</f>
        <v>VAN SPRINGEL Herman (Bel)</v>
      </c>
      <c r="B90" s="24"/>
      <c r="C90" s="24"/>
      <c r="D90" s="24"/>
      <c r="E90" s="24"/>
      <c r="F90" s="24"/>
      <c r="G90" s="32"/>
      <c r="H90" s="36">
        <f t="shared" si="8"/>
        <v>0</v>
      </c>
      <c r="I90" s="27">
        <v>1971</v>
      </c>
      <c r="J90" s="24"/>
      <c r="K90" s="24"/>
      <c r="L90" s="24"/>
      <c r="M90" s="24"/>
      <c r="N90" s="32"/>
      <c r="O90" s="36">
        <f t="shared" si="9"/>
        <v>1</v>
      </c>
      <c r="P90" s="40"/>
      <c r="Q90" s="27"/>
      <c r="R90" s="24"/>
      <c r="S90" s="24"/>
      <c r="T90" s="24"/>
      <c r="U90" s="32"/>
      <c r="V90" s="39">
        <f t="shared" si="10"/>
        <v>0</v>
      </c>
      <c r="W90" s="29">
        <f t="shared" si="11"/>
        <v>1</v>
      </c>
      <c r="X90" s="31"/>
      <c r="Y90" s="31"/>
      <c r="Z90" s="3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</row>
    <row r="91" spans="1:64" ht="12" customHeight="1">
      <c r="A91" s="24" t="str">
        <f>'123p'!C60</f>
        <v>FUENTE José-Manuel (Spa)</v>
      </c>
      <c r="B91" s="24"/>
      <c r="C91" s="24"/>
      <c r="D91" s="24"/>
      <c r="E91" s="24"/>
      <c r="F91" s="24"/>
      <c r="G91" s="32"/>
      <c r="H91" s="36">
        <f t="shared" si="8"/>
        <v>0</v>
      </c>
      <c r="I91" s="27">
        <v>1972</v>
      </c>
      <c r="J91" s="24"/>
      <c r="K91" s="24"/>
      <c r="L91" s="24"/>
      <c r="M91" s="24"/>
      <c r="N91" s="32"/>
      <c r="O91" s="36">
        <f t="shared" si="9"/>
        <v>1</v>
      </c>
      <c r="P91" s="40"/>
      <c r="Q91" s="27"/>
      <c r="R91" s="24"/>
      <c r="S91" s="24"/>
      <c r="T91" s="24"/>
      <c r="U91" s="32"/>
      <c r="V91" s="39">
        <f t="shared" si="10"/>
        <v>0</v>
      </c>
      <c r="W91" s="29">
        <f t="shared" si="11"/>
        <v>1</v>
      </c>
      <c r="X91" s="31"/>
      <c r="Y91" s="31"/>
      <c r="Z91" s="3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</row>
    <row r="92" spans="1:64" ht="12" customHeight="1">
      <c r="A92" s="24" t="str">
        <f>'123p'!C62</f>
        <v>BARONCHELLI Gianbattista (Ita)</v>
      </c>
      <c r="B92" s="24"/>
      <c r="C92" s="24"/>
      <c r="D92" s="24"/>
      <c r="E92" s="24"/>
      <c r="F92" s="24"/>
      <c r="G92" s="32"/>
      <c r="H92" s="36">
        <f t="shared" si="8"/>
        <v>0</v>
      </c>
      <c r="I92" s="27">
        <v>1974</v>
      </c>
      <c r="J92" s="24">
        <v>1978</v>
      </c>
      <c r="K92" s="24"/>
      <c r="L92" s="24"/>
      <c r="M92" s="24"/>
      <c r="N92" s="32"/>
      <c r="O92" s="36">
        <f t="shared" si="9"/>
        <v>2</v>
      </c>
      <c r="P92" s="40">
        <v>1977</v>
      </c>
      <c r="Q92" s="27"/>
      <c r="R92" s="24"/>
      <c r="S92" s="24"/>
      <c r="T92" s="24"/>
      <c r="U92" s="32"/>
      <c r="V92" s="39">
        <f t="shared" si="10"/>
        <v>1</v>
      </c>
      <c r="W92" s="29">
        <f t="shared" si="11"/>
        <v>3</v>
      </c>
      <c r="X92" s="31"/>
      <c r="Y92" s="31"/>
      <c r="Z92" s="3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</row>
    <row r="93" spans="1:64" ht="12" customHeight="1">
      <c r="A93" s="24" t="str">
        <f>'123p'!C63</f>
        <v>GALDOS Francisco (Spa)</v>
      </c>
      <c r="B93" s="24"/>
      <c r="C93" s="24"/>
      <c r="D93" s="24"/>
      <c r="E93" s="24"/>
      <c r="F93" s="24"/>
      <c r="G93" s="32"/>
      <c r="H93" s="36">
        <f t="shared" si="8"/>
        <v>0</v>
      </c>
      <c r="I93" s="27">
        <v>1975</v>
      </c>
      <c r="J93" s="24"/>
      <c r="K93" s="24"/>
      <c r="L93" s="24"/>
      <c r="M93" s="24"/>
      <c r="N93" s="32"/>
      <c r="O93" s="36">
        <f t="shared" si="9"/>
        <v>1</v>
      </c>
      <c r="P93" s="40">
        <v>1972</v>
      </c>
      <c r="Q93" s="27"/>
      <c r="R93" s="24"/>
      <c r="S93" s="24"/>
      <c r="T93" s="24"/>
      <c r="U93" s="32"/>
      <c r="V93" s="39">
        <f t="shared" si="10"/>
        <v>1</v>
      </c>
      <c r="W93" s="29">
        <f t="shared" si="11"/>
        <v>2</v>
      </c>
      <c r="X93" s="31"/>
      <c r="Y93" s="31"/>
      <c r="Z93" s="3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</row>
    <row r="94" spans="1:64" ht="12" customHeight="1">
      <c r="A94" s="24" t="str">
        <f>'123p'!C68</f>
        <v>PANIZZA Wladimiro (Ita)</v>
      </c>
      <c r="B94" s="24"/>
      <c r="C94" s="24"/>
      <c r="D94" s="24"/>
      <c r="E94" s="24"/>
      <c r="F94" s="24"/>
      <c r="G94" s="32"/>
      <c r="H94" s="36">
        <f t="shared" si="8"/>
        <v>0</v>
      </c>
      <c r="I94" s="27">
        <v>1980</v>
      </c>
      <c r="J94" s="24"/>
      <c r="K94" s="24"/>
      <c r="L94" s="24"/>
      <c r="M94" s="24"/>
      <c r="N94" s="32"/>
      <c r="O94" s="36">
        <f t="shared" si="9"/>
        <v>1</v>
      </c>
      <c r="P94" s="40"/>
      <c r="Q94" s="27"/>
      <c r="R94" s="24"/>
      <c r="S94" s="24"/>
      <c r="T94" s="24"/>
      <c r="U94" s="32"/>
      <c r="V94" s="39">
        <f t="shared" si="10"/>
        <v>0</v>
      </c>
      <c r="W94" s="29">
        <f t="shared" si="11"/>
        <v>1</v>
      </c>
      <c r="X94" s="31"/>
      <c r="Y94" s="31"/>
      <c r="Z94" s="3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</row>
    <row r="95" spans="1:64" ht="12" customHeight="1">
      <c r="A95" s="24" t="str">
        <f>'123p'!C69</f>
        <v>PRIM Tommy (Sue)</v>
      </c>
      <c r="B95" s="24"/>
      <c r="C95" s="24"/>
      <c r="D95" s="24"/>
      <c r="E95" s="24"/>
      <c r="F95" s="24"/>
      <c r="G95" s="32"/>
      <c r="H95" s="36">
        <f t="shared" si="8"/>
        <v>0</v>
      </c>
      <c r="I95" s="27">
        <v>1981</v>
      </c>
      <c r="J95" s="24">
        <v>1982</v>
      </c>
      <c r="K95" s="24"/>
      <c r="L95" s="24"/>
      <c r="M95" s="24"/>
      <c r="N95" s="32"/>
      <c r="O95" s="36">
        <f t="shared" si="9"/>
        <v>2</v>
      </c>
      <c r="P95" s="40"/>
      <c r="Q95" s="27"/>
      <c r="R95" s="24"/>
      <c r="S95" s="24"/>
      <c r="T95" s="24"/>
      <c r="U95" s="32"/>
      <c r="V95" s="39">
        <f t="shared" si="10"/>
        <v>0</v>
      </c>
      <c r="W95" s="29">
        <f t="shared" si="11"/>
        <v>2</v>
      </c>
      <c r="X95" s="31"/>
      <c r="Y95" s="31"/>
      <c r="Z95" s="3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</row>
    <row r="96" spans="1:64" ht="12" customHeight="1">
      <c r="A96" s="24" t="str">
        <f>'123p'!C75</f>
        <v>MILLAR Robert (Gbr)</v>
      </c>
      <c r="B96" s="44"/>
      <c r="C96" s="44"/>
      <c r="D96" s="44"/>
      <c r="E96" s="44"/>
      <c r="F96" s="44"/>
      <c r="G96" s="45"/>
      <c r="H96" s="36">
        <f t="shared" si="8"/>
        <v>0</v>
      </c>
      <c r="I96" s="27">
        <v>1987</v>
      </c>
      <c r="J96" s="24"/>
      <c r="K96" s="24"/>
      <c r="L96" s="44"/>
      <c r="M96" s="44"/>
      <c r="N96" s="45"/>
      <c r="O96" s="36">
        <f t="shared" si="9"/>
        <v>1</v>
      </c>
      <c r="P96" s="40"/>
      <c r="Q96" s="27"/>
      <c r="R96" s="24"/>
      <c r="S96" s="24"/>
      <c r="T96" s="24"/>
      <c r="U96" s="32"/>
      <c r="V96" s="39">
        <f t="shared" si="10"/>
        <v>0</v>
      </c>
      <c r="W96" s="29">
        <f t="shared" si="11"/>
        <v>1</v>
      </c>
      <c r="X96" s="31"/>
      <c r="Y96" s="31"/>
      <c r="Z96" s="3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</row>
    <row r="97" spans="1:64" ht="12" customHeight="1">
      <c r="A97" s="24" t="str">
        <f>'123p'!C76</f>
        <v>BREUKINK Erik (Ola)</v>
      </c>
      <c r="B97" s="44"/>
      <c r="C97" s="44"/>
      <c r="D97" s="44"/>
      <c r="E97" s="44"/>
      <c r="F97" s="44"/>
      <c r="G97" s="45"/>
      <c r="H97" s="36">
        <f t="shared" si="8"/>
        <v>0</v>
      </c>
      <c r="I97" s="27">
        <v>1988</v>
      </c>
      <c r="J97" s="24"/>
      <c r="K97" s="24"/>
      <c r="L97" s="44"/>
      <c r="M97" s="44"/>
      <c r="N97" s="45"/>
      <c r="O97" s="36">
        <f t="shared" si="9"/>
        <v>1</v>
      </c>
      <c r="P97" s="40">
        <v>1987</v>
      </c>
      <c r="Q97" s="27"/>
      <c r="R97" s="24"/>
      <c r="S97" s="24"/>
      <c r="T97" s="24"/>
      <c r="U97" s="32"/>
      <c r="V97" s="39">
        <f t="shared" si="10"/>
        <v>1</v>
      </c>
      <c r="W97" s="29">
        <f t="shared" si="11"/>
        <v>2</v>
      </c>
      <c r="X97" s="31"/>
      <c r="Y97" s="31"/>
      <c r="Z97" s="3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</row>
    <row r="98" spans="1:64" ht="12" customHeight="1">
      <c r="A98" s="24" t="str">
        <f>'123p'!C77</f>
        <v>GIUPPONI Flavio (Ita)</v>
      </c>
      <c r="B98" s="44"/>
      <c r="C98" s="44"/>
      <c r="D98" s="44"/>
      <c r="E98" s="44"/>
      <c r="F98" s="44"/>
      <c r="G98" s="45"/>
      <c r="H98" s="36">
        <f t="shared" si="8"/>
        <v>0</v>
      </c>
      <c r="I98" s="27">
        <v>1989</v>
      </c>
      <c r="J98" s="24"/>
      <c r="K98" s="24"/>
      <c r="L98" s="44"/>
      <c r="M98" s="44"/>
      <c r="N98" s="45"/>
      <c r="O98" s="36">
        <f t="shared" si="9"/>
        <v>1</v>
      </c>
      <c r="P98" s="40"/>
      <c r="Q98" s="27"/>
      <c r="R98" s="24"/>
      <c r="S98" s="24"/>
      <c r="T98" s="24"/>
      <c r="U98" s="32"/>
      <c r="V98" s="39">
        <f t="shared" si="10"/>
        <v>0</v>
      </c>
      <c r="W98" s="29">
        <f t="shared" si="11"/>
        <v>1</v>
      </c>
      <c r="X98" s="31"/>
      <c r="Y98" s="31"/>
      <c r="Z98" s="3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</row>
    <row r="99" spans="1:64" ht="12" customHeight="1">
      <c r="A99" s="24" t="str">
        <f>'123p'!C78</f>
        <v>MOTTET Charly (Fra)</v>
      </c>
      <c r="B99" s="44"/>
      <c r="C99" s="44"/>
      <c r="D99" s="44"/>
      <c r="E99" s="44"/>
      <c r="F99" s="44"/>
      <c r="G99" s="45"/>
      <c r="H99" s="36">
        <f t="shared" si="8"/>
        <v>0</v>
      </c>
      <c r="I99" s="27">
        <v>1990</v>
      </c>
      <c r="J99" s="24"/>
      <c r="K99" s="24"/>
      <c r="L99" s="44"/>
      <c r="M99" s="44"/>
      <c r="N99" s="45"/>
      <c r="O99" s="36">
        <f t="shared" si="9"/>
        <v>1</v>
      </c>
      <c r="P99" s="40"/>
      <c r="Q99" s="27"/>
      <c r="R99" s="24"/>
      <c r="S99" s="24"/>
      <c r="T99" s="24"/>
      <c r="U99" s="32"/>
      <c r="V99" s="39">
        <f t="shared" si="10"/>
        <v>0</v>
      </c>
      <c r="W99" s="29">
        <f t="shared" si="11"/>
        <v>1</v>
      </c>
      <c r="X99" s="31"/>
      <c r="Y99" s="31"/>
      <c r="Z99" s="3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</row>
    <row r="100" spans="1:64" ht="12" customHeight="1">
      <c r="A100" s="24" t="str">
        <f>'123p'!C79</f>
        <v>CHIAPPUCCI Claudio (Ita)</v>
      </c>
      <c r="B100" s="44"/>
      <c r="C100" s="44"/>
      <c r="D100" s="44"/>
      <c r="E100" s="44"/>
      <c r="F100" s="44"/>
      <c r="G100" s="45"/>
      <c r="H100" s="36">
        <f t="shared" si="8"/>
        <v>0</v>
      </c>
      <c r="I100" s="27">
        <v>1991</v>
      </c>
      <c r="J100" s="24">
        <v>1992</v>
      </c>
      <c r="K100" s="24"/>
      <c r="L100" s="44"/>
      <c r="M100" s="44"/>
      <c r="N100" s="45"/>
      <c r="O100" s="36">
        <f t="shared" si="9"/>
        <v>2</v>
      </c>
      <c r="P100" s="40">
        <v>1993</v>
      </c>
      <c r="Q100" s="27"/>
      <c r="R100" s="24"/>
      <c r="S100" s="24"/>
      <c r="T100" s="24"/>
      <c r="U100" s="32"/>
      <c r="V100" s="39">
        <f t="shared" si="10"/>
        <v>1</v>
      </c>
      <c r="W100" s="29">
        <f t="shared" si="11"/>
        <v>3</v>
      </c>
      <c r="X100" s="31"/>
      <c r="Y100" s="31"/>
      <c r="Z100" s="3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</row>
    <row r="101" spans="1:64" ht="12" customHeight="1">
      <c r="A101" s="24" t="str">
        <f>'123p'!C81</f>
        <v>UGRUMOV Piotr (Rus)</v>
      </c>
      <c r="B101" s="44"/>
      <c r="C101" s="44"/>
      <c r="D101" s="44"/>
      <c r="E101" s="44"/>
      <c r="F101" s="44"/>
      <c r="G101" s="45"/>
      <c r="H101" s="36">
        <f t="shared" si="8"/>
        <v>0</v>
      </c>
      <c r="I101" s="27">
        <v>1993</v>
      </c>
      <c r="J101" s="24"/>
      <c r="K101" s="24"/>
      <c r="L101" s="44"/>
      <c r="M101" s="44"/>
      <c r="N101" s="45"/>
      <c r="O101" s="36">
        <f t="shared" si="9"/>
        <v>1</v>
      </c>
      <c r="P101" s="40">
        <v>1995</v>
      </c>
      <c r="Q101" s="27"/>
      <c r="R101" s="24"/>
      <c r="S101" s="24"/>
      <c r="T101" s="24"/>
      <c r="U101" s="32"/>
      <c r="V101" s="39">
        <f t="shared" si="10"/>
        <v>1</v>
      </c>
      <c r="W101" s="29">
        <f t="shared" si="11"/>
        <v>2</v>
      </c>
      <c r="X101" s="31"/>
      <c r="Y101" s="31"/>
      <c r="Z101" s="3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</row>
    <row r="102" spans="1:64" ht="12" customHeight="1">
      <c r="A102" s="24" t="str">
        <f>'123p'!C84</f>
        <v>ZAINA Enrico (Ita)</v>
      </c>
      <c r="B102" s="44"/>
      <c r="C102" s="44"/>
      <c r="D102" s="44"/>
      <c r="E102" s="44"/>
      <c r="F102" s="44"/>
      <c r="G102" s="45"/>
      <c r="H102" s="36">
        <f t="shared" si="8"/>
        <v>0</v>
      </c>
      <c r="I102" s="27">
        <v>1996</v>
      </c>
      <c r="J102" s="24"/>
      <c r="K102" s="24"/>
      <c r="L102" s="44"/>
      <c r="M102" s="44"/>
      <c r="N102" s="45"/>
      <c r="O102" s="36">
        <f t="shared" si="9"/>
        <v>1</v>
      </c>
      <c r="P102" s="40"/>
      <c r="Q102" s="27"/>
      <c r="R102" s="24"/>
      <c r="S102" s="24"/>
      <c r="T102" s="24"/>
      <c r="U102" s="32"/>
      <c r="V102" s="39">
        <f t="shared" si="10"/>
        <v>0</v>
      </c>
      <c r="W102" s="29">
        <f t="shared" si="11"/>
        <v>1</v>
      </c>
      <c r="X102" s="31"/>
      <c r="Y102" s="31"/>
      <c r="Z102" s="3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</row>
    <row r="103" spans="1:64" ht="12" customHeight="1">
      <c r="A103" s="24" t="str">
        <f>'123p'!C88</f>
        <v>CASAGRANDE Francesco (Ita)</v>
      </c>
      <c r="B103" s="44"/>
      <c r="C103" s="44"/>
      <c r="D103" s="44"/>
      <c r="E103" s="44"/>
      <c r="F103" s="44"/>
      <c r="G103" s="45"/>
      <c r="H103" s="36">
        <f t="shared" si="8"/>
        <v>0</v>
      </c>
      <c r="I103" s="27">
        <v>2000</v>
      </c>
      <c r="J103" s="24"/>
      <c r="K103" s="24"/>
      <c r="L103" s="44"/>
      <c r="M103" s="44"/>
      <c r="N103" s="45"/>
      <c r="O103" s="36">
        <f t="shared" si="9"/>
        <v>1</v>
      </c>
      <c r="P103" s="40"/>
      <c r="Q103" s="27"/>
      <c r="R103" s="24"/>
      <c r="S103" s="24"/>
      <c r="T103" s="24"/>
      <c r="U103" s="32"/>
      <c r="V103" s="39">
        <f t="shared" si="10"/>
        <v>0</v>
      </c>
      <c r="W103" s="29">
        <f t="shared" si="11"/>
        <v>1</v>
      </c>
      <c r="X103" s="31"/>
      <c r="Y103" s="31"/>
      <c r="Z103" s="3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</row>
    <row r="104" spans="1:64" ht="12" customHeight="1">
      <c r="A104" s="24" t="str">
        <f>'123p'!C89</f>
        <v>OLANO Abraham (Spa)</v>
      </c>
      <c r="B104" s="44"/>
      <c r="C104" s="44"/>
      <c r="D104" s="44"/>
      <c r="E104" s="44"/>
      <c r="F104" s="44"/>
      <c r="G104" s="45"/>
      <c r="H104" s="36">
        <f t="shared" si="8"/>
        <v>0</v>
      </c>
      <c r="I104" s="27">
        <v>2001</v>
      </c>
      <c r="J104" s="24"/>
      <c r="K104" s="24"/>
      <c r="L104" s="44"/>
      <c r="M104" s="44"/>
      <c r="N104" s="45"/>
      <c r="O104" s="36">
        <f t="shared" si="9"/>
        <v>1</v>
      </c>
      <c r="P104" s="40">
        <v>1996</v>
      </c>
      <c r="Q104" s="27"/>
      <c r="R104" s="24"/>
      <c r="S104" s="24"/>
      <c r="T104" s="24"/>
      <c r="U104" s="32"/>
      <c r="V104" s="39">
        <f t="shared" si="10"/>
        <v>1</v>
      </c>
      <c r="W104" s="29">
        <f t="shared" si="11"/>
        <v>2</v>
      </c>
      <c r="X104" s="31"/>
      <c r="Y104" s="31"/>
      <c r="Z104" s="3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</row>
    <row r="105" spans="1:64" ht="12" customHeight="1">
      <c r="A105" s="24" t="str">
        <f>'123p'!C90</f>
        <v>HAMYLTON Tyler (Usa)</v>
      </c>
      <c r="B105" s="44"/>
      <c r="C105" s="44"/>
      <c r="D105" s="44"/>
      <c r="E105" s="44"/>
      <c r="F105" s="44"/>
      <c r="G105" s="45"/>
      <c r="H105" s="36">
        <f t="shared" si="8"/>
        <v>0</v>
      </c>
      <c r="I105" s="27">
        <v>2002</v>
      </c>
      <c r="J105" s="24"/>
      <c r="K105" s="24"/>
      <c r="L105" s="44"/>
      <c r="M105" s="44"/>
      <c r="N105" s="45"/>
      <c r="O105" s="36">
        <f t="shared" si="9"/>
        <v>1</v>
      </c>
      <c r="P105" s="40"/>
      <c r="Q105" s="27"/>
      <c r="R105" s="24"/>
      <c r="S105" s="24"/>
      <c r="T105" s="24"/>
      <c r="U105" s="32"/>
      <c r="V105" s="39">
        <f t="shared" si="10"/>
        <v>0</v>
      </c>
      <c r="W105" s="29">
        <f t="shared" si="11"/>
        <v>1</v>
      </c>
      <c r="X105" s="31"/>
      <c r="Y105" s="31"/>
      <c r="Z105" s="3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</row>
    <row r="106" spans="1:64" ht="12" customHeight="1">
      <c r="A106" s="24" t="str">
        <f>'123p'!C92</f>
        <v>GONCHAR Sergey (Ucr)</v>
      </c>
      <c r="B106" s="44"/>
      <c r="C106" s="44"/>
      <c r="D106" s="44"/>
      <c r="E106" s="44"/>
      <c r="F106" s="44"/>
      <c r="G106" s="45"/>
      <c r="H106" s="36">
        <f t="shared" si="8"/>
        <v>0</v>
      </c>
      <c r="I106" s="27">
        <v>2004</v>
      </c>
      <c r="J106" s="24"/>
      <c r="K106" s="24"/>
      <c r="L106" s="44"/>
      <c r="M106" s="44"/>
      <c r="N106" s="45"/>
      <c r="O106" s="36">
        <f t="shared" si="9"/>
        <v>1</v>
      </c>
      <c r="P106" s="40"/>
      <c r="Q106" s="27"/>
      <c r="R106" s="24"/>
      <c r="S106" s="24"/>
      <c r="T106" s="24"/>
      <c r="U106" s="32"/>
      <c r="V106" s="39">
        <f t="shared" si="10"/>
        <v>0</v>
      </c>
      <c r="W106" s="29">
        <f t="shared" si="11"/>
        <v>1</v>
      </c>
      <c r="X106" s="31"/>
      <c r="Y106" s="31"/>
      <c r="Z106" s="3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</row>
    <row r="107" spans="1:64" ht="12" customHeight="1">
      <c r="A107" s="24" t="str">
        <f>'123p'!C94</f>
        <v>GUTIERREZ Josè Enrique (Spa)</v>
      </c>
      <c r="B107" s="44"/>
      <c r="C107" s="44"/>
      <c r="D107" s="44"/>
      <c r="E107" s="44"/>
      <c r="F107" s="44"/>
      <c r="G107" s="45"/>
      <c r="H107" s="36">
        <f t="shared" si="8"/>
        <v>0</v>
      </c>
      <c r="I107" s="27">
        <v>2006</v>
      </c>
      <c r="J107" s="24"/>
      <c r="K107" s="24"/>
      <c r="L107" s="44"/>
      <c r="M107" s="44"/>
      <c r="N107" s="45"/>
      <c r="O107" s="36">
        <f t="shared" si="9"/>
        <v>1</v>
      </c>
      <c r="P107" s="40"/>
      <c r="Q107" s="27"/>
      <c r="R107" s="24"/>
      <c r="S107" s="24"/>
      <c r="T107" s="24"/>
      <c r="U107" s="32"/>
      <c r="V107" s="39">
        <f t="shared" si="10"/>
        <v>0</v>
      </c>
      <c r="W107" s="29">
        <f t="shared" si="11"/>
        <v>1</v>
      </c>
      <c r="X107" s="31"/>
      <c r="Y107" s="31"/>
      <c r="Z107" s="3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</row>
    <row r="108" spans="1:64" ht="12" customHeight="1">
      <c r="A108" s="24" t="str">
        <f>'123p'!C95</f>
        <v>SCHLECK Andy (Lux)</v>
      </c>
      <c r="B108" s="44"/>
      <c r="C108" s="44"/>
      <c r="D108" s="44"/>
      <c r="E108" s="44"/>
      <c r="F108" s="44"/>
      <c r="G108" s="45"/>
      <c r="H108" s="36">
        <f aca="true" t="shared" si="12" ref="H108:H167">COUNTA(B108:G108)</f>
        <v>0</v>
      </c>
      <c r="I108" s="27">
        <v>2007</v>
      </c>
      <c r="J108" s="24"/>
      <c r="K108" s="24"/>
      <c r="L108" s="44"/>
      <c r="M108" s="44"/>
      <c r="N108" s="45"/>
      <c r="O108" s="36">
        <f t="shared" si="9"/>
        <v>1</v>
      </c>
      <c r="P108" s="40"/>
      <c r="Q108" s="27"/>
      <c r="R108" s="24"/>
      <c r="S108" s="24"/>
      <c r="T108" s="24"/>
      <c r="U108" s="32"/>
      <c r="V108" s="39">
        <f t="shared" si="10"/>
        <v>0</v>
      </c>
      <c r="W108" s="29">
        <f t="shared" si="11"/>
        <v>1</v>
      </c>
      <c r="X108" s="31"/>
      <c r="Y108" s="31"/>
      <c r="Z108" s="3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</row>
    <row r="109" spans="1:64" ht="12" customHeight="1">
      <c r="A109" s="24" t="str">
        <f>'123p'!C96</f>
        <v>RICCO' Riccardo (Ita)</v>
      </c>
      <c r="B109" s="44"/>
      <c r="C109" s="44"/>
      <c r="D109" s="44"/>
      <c r="E109" s="44"/>
      <c r="F109" s="44"/>
      <c r="G109" s="45"/>
      <c r="H109" s="36">
        <f t="shared" si="12"/>
        <v>0</v>
      </c>
      <c r="I109" s="27">
        <v>2008</v>
      </c>
      <c r="J109" s="24"/>
      <c r="K109" s="24"/>
      <c r="L109" s="44"/>
      <c r="M109" s="44"/>
      <c r="N109" s="45"/>
      <c r="O109" s="36">
        <f t="shared" si="9"/>
        <v>1</v>
      </c>
      <c r="P109" s="40"/>
      <c r="Q109" s="27"/>
      <c r="R109" s="24"/>
      <c r="S109" s="24"/>
      <c r="T109" s="24"/>
      <c r="U109" s="32"/>
      <c r="V109" s="39">
        <f t="shared" si="10"/>
        <v>0</v>
      </c>
      <c r="W109" s="29">
        <f t="shared" si="11"/>
        <v>1</v>
      </c>
      <c r="X109" s="31"/>
      <c r="Y109" s="31"/>
      <c r="Z109" s="3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</row>
    <row r="110" spans="1:64" ht="12" customHeight="1">
      <c r="A110" s="24" t="str">
        <f>'123p'!C97</f>
        <v>SASTRE Carlos (Spa)</v>
      </c>
      <c r="B110" s="44"/>
      <c r="C110" s="44"/>
      <c r="D110" s="44"/>
      <c r="E110" s="44"/>
      <c r="F110" s="44"/>
      <c r="G110" s="45"/>
      <c r="H110" s="36">
        <f t="shared" si="12"/>
        <v>0</v>
      </c>
      <c r="I110" s="27">
        <v>2009</v>
      </c>
      <c r="J110" s="24"/>
      <c r="K110" s="24"/>
      <c r="L110" s="44"/>
      <c r="M110" s="44"/>
      <c r="N110" s="45"/>
      <c r="O110" s="36">
        <f t="shared" si="9"/>
        <v>1</v>
      </c>
      <c r="P110" s="40"/>
      <c r="Q110" s="27"/>
      <c r="R110" s="24"/>
      <c r="S110" s="24"/>
      <c r="T110" s="24"/>
      <c r="U110" s="32"/>
      <c r="V110" s="39">
        <f t="shared" si="10"/>
        <v>0</v>
      </c>
      <c r="W110" s="29">
        <f t="shared" si="11"/>
        <v>1</v>
      </c>
      <c r="X110" s="31"/>
      <c r="Y110" s="31"/>
      <c r="Z110" s="3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</row>
    <row r="111" spans="1:64" ht="12" customHeight="1">
      <c r="A111" s="24" t="str">
        <f>'123p'!C98</f>
        <v>ARROYO David (Spa)</v>
      </c>
      <c r="B111" s="44"/>
      <c r="C111" s="44"/>
      <c r="D111" s="44"/>
      <c r="E111" s="44"/>
      <c r="F111" s="44"/>
      <c r="G111" s="45"/>
      <c r="H111" s="36">
        <f t="shared" si="12"/>
        <v>0</v>
      </c>
      <c r="I111" s="27">
        <v>2010</v>
      </c>
      <c r="J111" s="24"/>
      <c r="K111" s="24"/>
      <c r="L111" s="44"/>
      <c r="M111" s="44"/>
      <c r="N111" s="45"/>
      <c r="O111" s="36">
        <f t="shared" si="9"/>
        <v>1</v>
      </c>
      <c r="P111" s="40"/>
      <c r="Q111" s="27"/>
      <c r="R111" s="24"/>
      <c r="S111" s="24"/>
      <c r="T111" s="24"/>
      <c r="U111" s="32"/>
      <c r="V111" s="39">
        <f t="shared" si="10"/>
        <v>0</v>
      </c>
      <c r="W111" s="29">
        <f t="shared" si="11"/>
        <v>1</v>
      </c>
      <c r="X111" s="31"/>
      <c r="Y111" s="31"/>
      <c r="Z111" s="3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</row>
    <row r="112" spans="1:64" ht="12" customHeight="1">
      <c r="A112" s="24" t="str">
        <f>'123p'!C100</f>
        <v>RODRIGUEZ Joaquim (Spa)</v>
      </c>
      <c r="B112" s="44"/>
      <c r="C112" s="44"/>
      <c r="D112" s="44"/>
      <c r="E112" s="44"/>
      <c r="F112" s="44"/>
      <c r="G112" s="45"/>
      <c r="H112" s="36">
        <f t="shared" si="12"/>
        <v>0</v>
      </c>
      <c r="I112" s="27">
        <v>2012</v>
      </c>
      <c r="J112" s="24"/>
      <c r="K112" s="24"/>
      <c r="L112" s="44"/>
      <c r="M112" s="44"/>
      <c r="N112" s="45"/>
      <c r="O112" s="36">
        <f t="shared" si="9"/>
        <v>1</v>
      </c>
      <c r="P112" s="40"/>
      <c r="Q112" s="27"/>
      <c r="R112" s="24"/>
      <c r="S112" s="24"/>
      <c r="T112" s="24"/>
      <c r="U112" s="32"/>
      <c r="V112" s="39">
        <f t="shared" si="10"/>
        <v>0</v>
      </c>
      <c r="W112" s="29">
        <f t="shared" si="11"/>
        <v>1</v>
      </c>
      <c r="X112" s="31"/>
      <c r="Y112" s="31"/>
      <c r="Z112" s="3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</row>
    <row r="113" spans="1:64" ht="12" customHeight="1">
      <c r="A113" s="24" t="str">
        <f>'123p'!C101</f>
        <v>URAN Rigoberto (Col)</v>
      </c>
      <c r="B113" s="44"/>
      <c r="C113" s="44"/>
      <c r="D113" s="44"/>
      <c r="E113" s="44"/>
      <c r="F113" s="44"/>
      <c r="G113" s="45"/>
      <c r="H113" s="36">
        <f t="shared" si="12"/>
        <v>0</v>
      </c>
      <c r="I113" s="27">
        <v>2013</v>
      </c>
      <c r="J113" s="24">
        <v>2014</v>
      </c>
      <c r="K113" s="24"/>
      <c r="L113" s="44"/>
      <c r="M113" s="44"/>
      <c r="N113" s="45"/>
      <c r="O113" s="36">
        <f t="shared" si="9"/>
        <v>2</v>
      </c>
      <c r="P113" s="40"/>
      <c r="Q113" s="27"/>
      <c r="R113" s="24"/>
      <c r="S113" s="24"/>
      <c r="T113" s="24"/>
      <c r="U113" s="32"/>
      <c r="V113" s="39">
        <f t="shared" si="10"/>
        <v>0</v>
      </c>
      <c r="W113" s="29">
        <f t="shared" si="11"/>
        <v>2</v>
      </c>
      <c r="X113" s="31"/>
      <c r="Y113" s="31"/>
      <c r="Z113" s="3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</row>
    <row r="114" spans="1:64" ht="12" customHeight="1">
      <c r="A114" s="24" t="str">
        <f>'123p'!C103</f>
        <v>Aru Fabio (ITA)</v>
      </c>
      <c r="B114" s="44"/>
      <c r="C114" s="44"/>
      <c r="D114" s="44"/>
      <c r="E114" s="44"/>
      <c r="F114" s="44"/>
      <c r="G114" s="45"/>
      <c r="H114" s="36">
        <f t="shared" si="12"/>
        <v>0</v>
      </c>
      <c r="I114" s="27">
        <v>2015</v>
      </c>
      <c r="J114" s="24"/>
      <c r="K114" s="24"/>
      <c r="L114" s="44"/>
      <c r="M114" s="44"/>
      <c r="N114" s="45"/>
      <c r="O114" s="36">
        <f t="shared" si="9"/>
        <v>1</v>
      </c>
      <c r="P114" s="40">
        <v>2014</v>
      </c>
      <c r="Q114" s="27"/>
      <c r="R114" s="24"/>
      <c r="S114" s="24"/>
      <c r="T114" s="24"/>
      <c r="U114" s="32"/>
      <c r="V114" s="39">
        <f t="shared" si="10"/>
        <v>1</v>
      </c>
      <c r="W114" s="29">
        <f t="shared" si="11"/>
        <v>2</v>
      </c>
      <c r="X114" s="31"/>
      <c r="Y114" s="31"/>
      <c r="Z114" s="3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</row>
    <row r="115" spans="1:64" ht="12" customHeight="1">
      <c r="A115" s="24" t="str">
        <f>'123p'!C104</f>
        <v>Chaves Esteban (Col)</v>
      </c>
      <c r="B115" s="44"/>
      <c r="C115" s="44"/>
      <c r="D115" s="44"/>
      <c r="E115" s="44"/>
      <c r="F115" s="44"/>
      <c r="G115" s="45"/>
      <c r="H115" s="36">
        <f t="shared" si="12"/>
        <v>0</v>
      </c>
      <c r="I115" s="27">
        <v>2016</v>
      </c>
      <c r="J115" s="24"/>
      <c r="K115" s="24"/>
      <c r="L115" s="44"/>
      <c r="M115" s="44"/>
      <c r="N115" s="45"/>
      <c r="O115" s="36">
        <f t="shared" si="9"/>
        <v>1</v>
      </c>
      <c r="P115" s="40"/>
      <c r="Q115" s="27"/>
      <c r="R115" s="24"/>
      <c r="S115" s="24"/>
      <c r="T115" s="24"/>
      <c r="U115" s="32"/>
      <c r="V115" s="39">
        <f t="shared" si="10"/>
        <v>0</v>
      </c>
      <c r="W115" s="29">
        <f t="shared" si="11"/>
        <v>1</v>
      </c>
      <c r="X115" s="31"/>
      <c r="Y115" s="31"/>
      <c r="Z115" s="3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</row>
    <row r="116" spans="1:64" ht="12" customHeight="1">
      <c r="A116" s="24" t="str">
        <f>'123p'!D8</f>
        <v>GERBI Giovanni (Ita)</v>
      </c>
      <c r="B116" s="44"/>
      <c r="C116" s="44"/>
      <c r="D116" s="44"/>
      <c r="E116" s="44"/>
      <c r="F116" s="44"/>
      <c r="G116" s="45"/>
      <c r="H116" s="36">
        <f t="shared" si="12"/>
        <v>0</v>
      </c>
      <c r="I116" s="27"/>
      <c r="J116" s="24"/>
      <c r="K116" s="24"/>
      <c r="L116" s="44"/>
      <c r="M116" s="44"/>
      <c r="N116" s="45"/>
      <c r="O116" s="36">
        <f t="shared" si="9"/>
        <v>0</v>
      </c>
      <c r="P116" s="40">
        <v>1911</v>
      </c>
      <c r="Q116" s="27"/>
      <c r="R116" s="24"/>
      <c r="S116" s="24"/>
      <c r="T116" s="24"/>
      <c r="U116" s="32"/>
      <c r="V116" s="39">
        <f t="shared" si="10"/>
        <v>1</v>
      </c>
      <c r="W116" s="29">
        <f t="shared" si="11"/>
        <v>1</v>
      </c>
      <c r="X116" s="31"/>
      <c r="Y116" s="31"/>
      <c r="Z116" s="3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</row>
    <row r="117" spans="1:64" ht="12" customHeight="1">
      <c r="A117" s="24" t="str">
        <f>'123p'!D9</f>
        <v>GERBI (Int)</v>
      </c>
      <c r="B117" s="44"/>
      <c r="C117" s="44"/>
      <c r="D117" s="44"/>
      <c r="E117" s="44"/>
      <c r="F117" s="44"/>
      <c r="G117" s="45"/>
      <c r="H117" s="36">
        <f t="shared" si="12"/>
        <v>0</v>
      </c>
      <c r="I117" s="27"/>
      <c r="J117" s="24"/>
      <c r="K117" s="24"/>
      <c r="L117" s="44"/>
      <c r="M117" s="44"/>
      <c r="N117" s="45"/>
      <c r="O117" s="36">
        <f t="shared" si="9"/>
        <v>0</v>
      </c>
      <c r="P117" s="40">
        <v>1912</v>
      </c>
      <c r="Q117" s="27"/>
      <c r="R117" s="24"/>
      <c r="S117" s="24"/>
      <c r="T117" s="24"/>
      <c r="U117" s="32"/>
      <c r="V117" s="39">
        <f t="shared" si="10"/>
        <v>1</v>
      </c>
      <c r="W117" s="29">
        <f t="shared" si="11"/>
        <v>1</v>
      </c>
      <c r="X117" s="31"/>
      <c r="Y117" s="31"/>
      <c r="Z117" s="3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</row>
    <row r="118" spans="1:64" ht="12" customHeight="1">
      <c r="A118" s="24" t="str">
        <f>'123p'!D10</f>
        <v>AZZINI Giuseppe (Ita)</v>
      </c>
      <c r="B118" s="44"/>
      <c r="C118" s="44"/>
      <c r="D118" s="44"/>
      <c r="E118" s="44"/>
      <c r="F118" s="44"/>
      <c r="G118" s="45"/>
      <c r="H118" s="36">
        <f t="shared" si="12"/>
        <v>0</v>
      </c>
      <c r="I118" s="27"/>
      <c r="J118" s="24"/>
      <c r="K118" s="24"/>
      <c r="L118" s="44"/>
      <c r="M118" s="44"/>
      <c r="N118" s="45"/>
      <c r="O118" s="36">
        <f t="shared" si="9"/>
        <v>0</v>
      </c>
      <c r="P118" s="40">
        <v>1913</v>
      </c>
      <c r="Q118" s="27"/>
      <c r="R118" s="24"/>
      <c r="S118" s="24"/>
      <c r="T118" s="24"/>
      <c r="U118" s="32"/>
      <c r="V118" s="39">
        <f t="shared" si="10"/>
        <v>1</v>
      </c>
      <c r="W118" s="29">
        <f t="shared" si="11"/>
        <v>1</v>
      </c>
      <c r="X118" s="31"/>
      <c r="Y118" s="31"/>
      <c r="Z118" s="3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</row>
    <row r="119" spans="1:64" ht="12" customHeight="1">
      <c r="A119" s="24" t="str">
        <f>'123p'!D11</f>
        <v>LUCOTTI Luigi (Ita)</v>
      </c>
      <c r="B119" s="44"/>
      <c r="C119" s="44"/>
      <c r="D119" s="44"/>
      <c r="E119" s="44"/>
      <c r="F119" s="44"/>
      <c r="G119" s="45"/>
      <c r="H119" s="36">
        <f t="shared" si="12"/>
        <v>0</v>
      </c>
      <c r="I119" s="27"/>
      <c r="J119" s="24"/>
      <c r="K119" s="24"/>
      <c r="L119" s="44"/>
      <c r="M119" s="44"/>
      <c r="N119" s="45"/>
      <c r="O119" s="36">
        <f t="shared" si="9"/>
        <v>0</v>
      </c>
      <c r="P119" s="40">
        <v>1914</v>
      </c>
      <c r="Q119" s="27"/>
      <c r="R119" s="24"/>
      <c r="S119" s="24"/>
      <c r="T119" s="24"/>
      <c r="U119" s="32"/>
      <c r="V119" s="39">
        <f t="shared" si="10"/>
        <v>1</v>
      </c>
      <c r="W119" s="29">
        <f t="shared" si="11"/>
        <v>1</v>
      </c>
      <c r="X119" s="31"/>
      <c r="Y119" s="31"/>
      <c r="Z119" s="3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</row>
    <row r="120" spans="1:64" ht="12" customHeight="1">
      <c r="A120" s="24" t="str">
        <f>'123p'!D12</f>
        <v>BUYSSE Marcel (Bel)</v>
      </c>
      <c r="B120" s="44"/>
      <c r="C120" s="44"/>
      <c r="D120" s="44"/>
      <c r="E120" s="44"/>
      <c r="F120" s="44"/>
      <c r="G120" s="45"/>
      <c r="H120" s="36">
        <f t="shared" si="12"/>
        <v>0</v>
      </c>
      <c r="I120" s="27"/>
      <c r="J120" s="24"/>
      <c r="K120" s="24"/>
      <c r="L120" s="44"/>
      <c r="M120" s="44"/>
      <c r="N120" s="45"/>
      <c r="O120" s="36">
        <f t="shared" si="9"/>
        <v>0</v>
      </c>
      <c r="P120" s="40">
        <v>1919</v>
      </c>
      <c r="Q120" s="27"/>
      <c r="R120" s="24"/>
      <c r="S120" s="24"/>
      <c r="T120" s="24"/>
      <c r="U120" s="32"/>
      <c r="V120" s="39">
        <f t="shared" si="10"/>
        <v>1</v>
      </c>
      <c r="W120" s="29">
        <f t="shared" si="11"/>
        <v>1</v>
      </c>
      <c r="X120" s="31"/>
      <c r="Y120" s="31"/>
      <c r="Z120" s="3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</row>
    <row r="121" spans="1:64" ht="12" customHeight="1">
      <c r="A121" s="24" t="str">
        <f>'123p'!D13</f>
        <v>ALAVOINE Jean (Fra)</v>
      </c>
      <c r="B121" s="44"/>
      <c r="C121" s="44"/>
      <c r="D121" s="44"/>
      <c r="E121" s="44"/>
      <c r="F121" s="44"/>
      <c r="G121" s="45"/>
      <c r="H121" s="36">
        <f t="shared" si="12"/>
        <v>0</v>
      </c>
      <c r="I121" s="27"/>
      <c r="J121" s="24"/>
      <c r="K121" s="24"/>
      <c r="L121" s="44"/>
      <c r="M121" s="44"/>
      <c r="N121" s="45"/>
      <c r="O121" s="36">
        <f t="shared" si="9"/>
        <v>0</v>
      </c>
      <c r="P121" s="40">
        <v>1920</v>
      </c>
      <c r="Q121" s="27"/>
      <c r="R121" s="24"/>
      <c r="S121" s="24"/>
      <c r="T121" s="24"/>
      <c r="U121" s="32"/>
      <c r="V121" s="39">
        <f t="shared" si="10"/>
        <v>1</v>
      </c>
      <c r="W121" s="29">
        <f t="shared" si="11"/>
        <v>1</v>
      </c>
      <c r="X121" s="31"/>
      <c r="Y121" s="31"/>
      <c r="Z121" s="3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</row>
    <row r="122" spans="1:64" ht="12" customHeight="1">
      <c r="A122" s="24" t="str">
        <f>'123p'!D17</f>
        <v>GABRIELLI Angioli (Ita)</v>
      </c>
      <c r="B122" s="44"/>
      <c r="C122" s="44"/>
      <c r="D122" s="44"/>
      <c r="E122" s="44"/>
      <c r="F122" s="44"/>
      <c r="G122" s="45"/>
      <c r="H122" s="36">
        <f t="shared" si="12"/>
        <v>0</v>
      </c>
      <c r="I122" s="27"/>
      <c r="J122" s="24"/>
      <c r="K122" s="24"/>
      <c r="L122" s="44"/>
      <c r="M122" s="44"/>
      <c r="N122" s="45"/>
      <c r="O122" s="36">
        <f t="shared" si="9"/>
        <v>0</v>
      </c>
      <c r="P122" s="40">
        <v>1924</v>
      </c>
      <c r="Q122" s="27"/>
      <c r="R122" s="24"/>
      <c r="S122" s="24"/>
      <c r="T122" s="24"/>
      <c r="U122" s="32"/>
      <c r="V122" s="39">
        <f t="shared" si="10"/>
        <v>1</v>
      </c>
      <c r="W122" s="29">
        <f t="shared" si="11"/>
        <v>1</v>
      </c>
      <c r="X122" s="31"/>
      <c r="Y122" s="31"/>
      <c r="Z122" s="3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</row>
    <row r="123" spans="1:64" ht="12" customHeight="1">
      <c r="A123" s="24" t="str">
        <f>'123p'!D19</f>
        <v>BRESCIANI Arturo (Ita)</v>
      </c>
      <c r="B123" s="44"/>
      <c r="C123" s="44"/>
      <c r="D123" s="44"/>
      <c r="E123" s="44"/>
      <c r="F123" s="44"/>
      <c r="G123" s="45"/>
      <c r="H123" s="36">
        <f t="shared" si="12"/>
        <v>0</v>
      </c>
      <c r="I123" s="27"/>
      <c r="J123" s="24"/>
      <c r="K123" s="24"/>
      <c r="L123" s="44"/>
      <c r="M123" s="44"/>
      <c r="N123" s="45"/>
      <c r="O123" s="36">
        <f t="shared" si="9"/>
        <v>0</v>
      </c>
      <c r="P123" s="40">
        <v>1926</v>
      </c>
      <c r="Q123" s="27"/>
      <c r="R123" s="24"/>
      <c r="S123" s="24"/>
      <c r="T123" s="24"/>
      <c r="U123" s="32"/>
      <c r="V123" s="39">
        <f t="shared" si="10"/>
        <v>1</v>
      </c>
      <c r="W123" s="29">
        <f t="shared" si="11"/>
        <v>1</v>
      </c>
      <c r="X123" s="31"/>
      <c r="Y123" s="31"/>
      <c r="Z123" s="3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</row>
    <row r="124" spans="1:64" ht="12" customHeight="1">
      <c r="A124" s="24" t="str">
        <f>'123p'!D20</f>
        <v>NEGRINI Antonio (Ita)</v>
      </c>
      <c r="B124" s="44"/>
      <c r="C124" s="44"/>
      <c r="D124" s="44"/>
      <c r="E124" s="44"/>
      <c r="F124" s="44"/>
      <c r="G124" s="45"/>
      <c r="H124" s="36">
        <f t="shared" si="12"/>
        <v>0</v>
      </c>
      <c r="I124" s="27"/>
      <c r="J124" s="24"/>
      <c r="K124" s="24"/>
      <c r="L124" s="44"/>
      <c r="M124" s="44"/>
      <c r="N124" s="45"/>
      <c r="O124" s="36">
        <f t="shared" si="9"/>
        <v>0</v>
      </c>
      <c r="P124" s="40">
        <v>1927</v>
      </c>
      <c r="Q124" s="27"/>
      <c r="R124" s="24"/>
      <c r="S124" s="24"/>
      <c r="T124" s="24"/>
      <c r="U124" s="32"/>
      <c r="V124" s="39">
        <f t="shared" si="10"/>
        <v>1</v>
      </c>
      <c r="W124" s="29">
        <f t="shared" si="11"/>
        <v>1</v>
      </c>
      <c r="X124" s="31"/>
      <c r="Y124" s="31"/>
      <c r="Z124" s="3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</row>
    <row r="125" spans="1:64" ht="12" customHeight="1">
      <c r="A125" s="24" t="str">
        <f>'123p'!D22</f>
        <v>FRASCARELLI Leonida (Ita)</v>
      </c>
      <c r="B125" s="44"/>
      <c r="C125" s="44"/>
      <c r="D125" s="44"/>
      <c r="E125" s="44"/>
      <c r="F125" s="44"/>
      <c r="G125" s="45"/>
      <c r="H125" s="36">
        <f t="shared" si="12"/>
        <v>0</v>
      </c>
      <c r="I125" s="27"/>
      <c r="J125" s="24"/>
      <c r="K125" s="24"/>
      <c r="L125" s="44"/>
      <c r="M125" s="44"/>
      <c r="N125" s="45"/>
      <c r="O125" s="36">
        <f t="shared" si="9"/>
        <v>0</v>
      </c>
      <c r="P125" s="40">
        <v>1929</v>
      </c>
      <c r="Q125" s="27"/>
      <c r="R125" s="24"/>
      <c r="S125" s="24"/>
      <c r="T125" s="24"/>
      <c r="U125" s="32"/>
      <c r="V125" s="39">
        <f t="shared" si="10"/>
        <v>1</v>
      </c>
      <c r="W125" s="29">
        <f t="shared" si="11"/>
        <v>1</v>
      </c>
      <c r="X125" s="31"/>
      <c r="Y125" s="31"/>
      <c r="Z125" s="3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</row>
    <row r="126" spans="1:64" ht="12" customHeight="1">
      <c r="A126" s="24" t="str">
        <f>'123p'!D23</f>
        <v>GRANDI Allegro (Ita)</v>
      </c>
      <c r="B126" s="44"/>
      <c r="C126" s="44"/>
      <c r="D126" s="44"/>
      <c r="E126" s="44"/>
      <c r="F126" s="44"/>
      <c r="G126" s="45"/>
      <c r="H126" s="36">
        <f t="shared" si="12"/>
        <v>0</v>
      </c>
      <c r="I126" s="27"/>
      <c r="J126" s="24"/>
      <c r="K126" s="24"/>
      <c r="L126" s="44"/>
      <c r="M126" s="44"/>
      <c r="N126" s="45"/>
      <c r="O126" s="36">
        <f t="shared" si="9"/>
        <v>0</v>
      </c>
      <c r="P126" s="40">
        <v>1930</v>
      </c>
      <c r="Q126" s="27"/>
      <c r="R126" s="24"/>
      <c r="S126" s="24"/>
      <c r="T126" s="24"/>
      <c r="U126" s="32"/>
      <c r="V126" s="39">
        <f t="shared" si="10"/>
        <v>1</v>
      </c>
      <c r="W126" s="29">
        <f t="shared" si="11"/>
        <v>1</v>
      </c>
      <c r="X126" s="31"/>
      <c r="Y126" s="31"/>
      <c r="Z126" s="3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</row>
    <row r="127" spans="1:64" ht="12" customHeight="1">
      <c r="A127" s="24" t="str">
        <f>'123p'!D25</f>
        <v>BERTONI Remo (Ita)</v>
      </c>
      <c r="B127" s="44"/>
      <c r="C127" s="44"/>
      <c r="D127" s="44"/>
      <c r="E127" s="44"/>
      <c r="F127" s="44"/>
      <c r="G127" s="45"/>
      <c r="H127" s="36">
        <f t="shared" si="12"/>
        <v>0</v>
      </c>
      <c r="I127" s="27"/>
      <c r="J127" s="24"/>
      <c r="K127" s="24"/>
      <c r="L127" s="44"/>
      <c r="M127" s="44"/>
      <c r="N127" s="45"/>
      <c r="O127" s="36">
        <f t="shared" si="9"/>
        <v>0</v>
      </c>
      <c r="P127" s="40">
        <v>1932</v>
      </c>
      <c r="Q127" s="27"/>
      <c r="R127" s="24"/>
      <c r="S127" s="24"/>
      <c r="T127" s="24"/>
      <c r="U127" s="32"/>
      <c r="V127" s="39">
        <f t="shared" si="10"/>
        <v>1</v>
      </c>
      <c r="W127" s="29">
        <f t="shared" si="11"/>
        <v>1</v>
      </c>
      <c r="X127" s="31"/>
      <c r="Y127" s="31"/>
      <c r="Z127" s="3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</row>
    <row r="128" spans="1:64" ht="12" customHeight="1">
      <c r="A128" s="24" t="str">
        <f>'123p'!D27</f>
        <v>CAZZULANI Giovanni (Ita)</v>
      </c>
      <c r="B128" s="44"/>
      <c r="C128" s="44"/>
      <c r="D128" s="44"/>
      <c r="E128" s="44"/>
      <c r="F128" s="44"/>
      <c r="G128" s="45"/>
      <c r="H128" s="36">
        <f t="shared" si="12"/>
        <v>0</v>
      </c>
      <c r="I128" s="27"/>
      <c r="J128" s="24"/>
      <c r="K128" s="24"/>
      <c r="L128" s="44"/>
      <c r="M128" s="44"/>
      <c r="N128" s="45"/>
      <c r="O128" s="36">
        <f t="shared" si="9"/>
        <v>0</v>
      </c>
      <c r="P128" s="40">
        <v>1934</v>
      </c>
      <c r="Q128" s="27"/>
      <c r="R128" s="24"/>
      <c r="S128" s="24"/>
      <c r="T128" s="24"/>
      <c r="U128" s="32"/>
      <c r="V128" s="39">
        <f t="shared" si="10"/>
        <v>1</v>
      </c>
      <c r="W128" s="29">
        <f t="shared" si="11"/>
        <v>1</v>
      </c>
      <c r="X128" s="31"/>
      <c r="Y128" s="31"/>
      <c r="Z128" s="3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</row>
    <row r="129" spans="1:64" ht="12" customHeight="1">
      <c r="A129" s="24" t="str">
        <f>'123p'!D29</f>
        <v>CANAVESI Severino (Ita)</v>
      </c>
      <c r="B129" s="44"/>
      <c r="C129" s="44"/>
      <c r="D129" s="44"/>
      <c r="E129" s="44"/>
      <c r="F129" s="44"/>
      <c r="G129" s="45"/>
      <c r="H129" s="36">
        <f t="shared" si="12"/>
        <v>0</v>
      </c>
      <c r="I129" s="27"/>
      <c r="J129" s="24"/>
      <c r="K129" s="24"/>
      <c r="L129" s="44"/>
      <c r="M129" s="44"/>
      <c r="N129" s="45"/>
      <c r="O129" s="36">
        <f t="shared" si="9"/>
        <v>0</v>
      </c>
      <c r="P129" s="40">
        <v>1936</v>
      </c>
      <c r="Q129" s="27">
        <v>1938</v>
      </c>
      <c r="R129" s="24"/>
      <c r="S129" s="24"/>
      <c r="T129" s="24"/>
      <c r="U129" s="32"/>
      <c r="V129" s="39">
        <f t="shared" si="10"/>
        <v>2</v>
      </c>
      <c r="W129" s="29">
        <f t="shared" si="11"/>
        <v>2</v>
      </c>
      <c r="X129" s="31"/>
      <c r="Y129" s="31"/>
      <c r="Z129" s="3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</row>
    <row r="130" spans="1:64" ht="12" customHeight="1">
      <c r="A130" s="24" t="str">
        <f>'123p'!D32</f>
        <v>VICINI Mario (Ita)</v>
      </c>
      <c r="B130" s="44"/>
      <c r="C130" s="44"/>
      <c r="D130" s="44"/>
      <c r="E130" s="44"/>
      <c r="F130" s="44"/>
      <c r="G130" s="45"/>
      <c r="H130" s="36">
        <f t="shared" si="12"/>
        <v>0</v>
      </c>
      <c r="I130" s="27"/>
      <c r="J130" s="24"/>
      <c r="K130" s="24"/>
      <c r="L130" s="44"/>
      <c r="M130" s="44"/>
      <c r="N130" s="45"/>
      <c r="O130" s="36">
        <f t="shared" si="9"/>
        <v>0</v>
      </c>
      <c r="P130" s="40">
        <v>1939</v>
      </c>
      <c r="Q130" s="27"/>
      <c r="R130" s="24"/>
      <c r="S130" s="24"/>
      <c r="T130" s="24"/>
      <c r="U130" s="32"/>
      <c r="V130" s="39">
        <f t="shared" si="10"/>
        <v>1</v>
      </c>
      <c r="W130" s="29">
        <f t="shared" si="11"/>
        <v>1</v>
      </c>
      <c r="X130" s="31"/>
      <c r="Y130" s="31"/>
      <c r="Z130" s="3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</row>
    <row r="131" spans="1:64" ht="12" customHeight="1">
      <c r="A131" s="24" t="str">
        <f>'123p'!D33</f>
        <v>COTTUR Giordano (Ita)</v>
      </c>
      <c r="B131" s="44"/>
      <c r="C131" s="44"/>
      <c r="D131" s="44"/>
      <c r="E131" s="44"/>
      <c r="F131" s="44"/>
      <c r="G131" s="45"/>
      <c r="H131" s="36">
        <f t="shared" si="12"/>
        <v>0</v>
      </c>
      <c r="I131" s="27"/>
      <c r="J131" s="24"/>
      <c r="K131" s="24"/>
      <c r="L131" s="44"/>
      <c r="M131" s="44"/>
      <c r="N131" s="45"/>
      <c r="O131" s="36">
        <f t="shared" si="9"/>
        <v>0</v>
      </c>
      <c r="P131" s="40">
        <v>1940</v>
      </c>
      <c r="Q131" s="27">
        <v>1948</v>
      </c>
      <c r="R131" s="24">
        <v>1949</v>
      </c>
      <c r="S131" s="24"/>
      <c r="T131" s="24"/>
      <c r="U131" s="32"/>
      <c r="V131" s="39">
        <f t="shared" si="10"/>
        <v>3</v>
      </c>
      <c r="W131" s="29">
        <f t="shared" si="11"/>
        <v>3</v>
      </c>
      <c r="X131" s="31"/>
      <c r="Y131" s="31"/>
      <c r="Z131" s="3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</row>
    <row r="132" spans="1:64" ht="12" customHeight="1">
      <c r="A132" s="24" t="str">
        <f>'123p'!D34</f>
        <v>ORTELLI Vito (Ita)</v>
      </c>
      <c r="B132" s="44"/>
      <c r="C132" s="44"/>
      <c r="D132" s="44"/>
      <c r="E132" s="44"/>
      <c r="F132" s="44"/>
      <c r="G132" s="45"/>
      <c r="H132" s="36">
        <f t="shared" si="12"/>
        <v>0</v>
      </c>
      <c r="I132" s="27"/>
      <c r="J132" s="24"/>
      <c r="K132" s="24"/>
      <c r="L132" s="44"/>
      <c r="M132" s="44"/>
      <c r="N132" s="45"/>
      <c r="O132" s="36">
        <f t="shared" si="9"/>
        <v>0</v>
      </c>
      <c r="P132" s="40">
        <v>1946</v>
      </c>
      <c r="Q132" s="27"/>
      <c r="R132" s="24"/>
      <c r="S132" s="24"/>
      <c r="T132" s="24"/>
      <c r="U132" s="32"/>
      <c r="V132" s="39">
        <f t="shared" si="10"/>
        <v>1</v>
      </c>
      <c r="W132" s="29">
        <f t="shared" si="11"/>
        <v>1</v>
      </c>
      <c r="X132" s="31"/>
      <c r="Y132" s="31"/>
      <c r="Z132" s="3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</row>
    <row r="133" spans="1:64" ht="12" customHeight="1">
      <c r="A133" s="24" t="str">
        <f>'123p'!D35</f>
        <v>BRESCI Giuliano (Ita)</v>
      </c>
      <c r="B133" s="44"/>
      <c r="C133" s="44"/>
      <c r="D133" s="44"/>
      <c r="E133" s="44"/>
      <c r="F133" s="44"/>
      <c r="G133" s="45"/>
      <c r="H133" s="36">
        <f t="shared" si="12"/>
        <v>0</v>
      </c>
      <c r="I133" s="27"/>
      <c r="J133" s="24"/>
      <c r="K133" s="24"/>
      <c r="L133" s="44"/>
      <c r="M133" s="44"/>
      <c r="N133" s="45"/>
      <c r="O133" s="36">
        <f t="shared" si="9"/>
        <v>0</v>
      </c>
      <c r="P133" s="46">
        <v>1947</v>
      </c>
      <c r="Q133" s="24"/>
      <c r="R133" s="24"/>
      <c r="S133" s="24"/>
      <c r="T133" s="24"/>
      <c r="U133" s="32"/>
      <c r="V133" s="39">
        <f t="shared" si="10"/>
        <v>1</v>
      </c>
      <c r="W133" s="29">
        <f t="shared" si="11"/>
        <v>1</v>
      </c>
      <c r="X133" s="31"/>
      <c r="Y133" s="31"/>
      <c r="Z133" s="3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</row>
    <row r="134" spans="1:64" ht="12" customHeight="1">
      <c r="A134" s="24" t="str">
        <f>'123p'!D38</f>
        <v>MARTINI Alfredo (Ita)</v>
      </c>
      <c r="B134" s="44"/>
      <c r="C134" s="44"/>
      <c r="D134" s="44"/>
      <c r="E134" s="44"/>
      <c r="F134" s="44"/>
      <c r="G134" s="45"/>
      <c r="H134" s="36">
        <f t="shared" si="12"/>
        <v>0</v>
      </c>
      <c r="I134" s="27"/>
      <c r="J134" s="24"/>
      <c r="K134" s="24"/>
      <c r="L134" s="44"/>
      <c r="M134" s="44"/>
      <c r="N134" s="45"/>
      <c r="O134" s="36">
        <f t="shared" si="9"/>
        <v>0</v>
      </c>
      <c r="P134" s="47">
        <v>1950</v>
      </c>
      <c r="Q134" s="24"/>
      <c r="R134" s="24"/>
      <c r="S134" s="24"/>
      <c r="T134" s="24"/>
      <c r="U134" s="32"/>
      <c r="V134" s="39">
        <f t="shared" si="10"/>
        <v>1</v>
      </c>
      <c r="W134" s="29">
        <f t="shared" si="11"/>
        <v>1</v>
      </c>
      <c r="X134" s="31"/>
      <c r="Y134" s="31"/>
      <c r="Z134" s="3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</row>
    <row r="135" spans="1:64" ht="12" customHeight="1">
      <c r="A135" s="24" t="str">
        <f>'123p'!D39</f>
        <v>KUBLER Ferdi (Sui)</v>
      </c>
      <c r="B135" s="44"/>
      <c r="C135" s="44"/>
      <c r="D135" s="44"/>
      <c r="E135" s="44"/>
      <c r="F135" s="44"/>
      <c r="G135" s="45"/>
      <c r="H135" s="36">
        <f t="shared" si="12"/>
        <v>0</v>
      </c>
      <c r="I135" s="27"/>
      <c r="J135" s="24"/>
      <c r="K135" s="24"/>
      <c r="L135" s="44"/>
      <c r="M135" s="44"/>
      <c r="N135" s="45"/>
      <c r="O135" s="36">
        <f aca="true" t="shared" si="13" ref="O135:O166">COUNTA(I135:N135)</f>
        <v>0</v>
      </c>
      <c r="P135" s="47">
        <v>1951</v>
      </c>
      <c r="Q135" s="24">
        <v>1952</v>
      </c>
      <c r="R135" s="24"/>
      <c r="S135" s="24"/>
      <c r="T135" s="24"/>
      <c r="U135" s="32"/>
      <c r="V135" s="39">
        <f t="shared" si="10"/>
        <v>2</v>
      </c>
      <c r="W135" s="29">
        <f aca="true" t="shared" si="14" ref="W135:W176">SUM(H135,O135,V135)</f>
        <v>2</v>
      </c>
      <c r="X135" s="31"/>
      <c r="Y135" s="31"/>
      <c r="Z135" s="3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</row>
    <row r="136" spans="1:64" ht="12" customHeight="1">
      <c r="A136" s="24" t="str">
        <f>'123p'!D41</f>
        <v>FORNARA Pasquale (Ita)</v>
      </c>
      <c r="B136" s="44"/>
      <c r="C136" s="44"/>
      <c r="D136" s="44"/>
      <c r="E136" s="44"/>
      <c r="F136" s="44"/>
      <c r="G136" s="45"/>
      <c r="H136" s="36">
        <f t="shared" si="12"/>
        <v>0</v>
      </c>
      <c r="I136" s="27"/>
      <c r="J136" s="24"/>
      <c r="K136" s="24"/>
      <c r="L136" s="44"/>
      <c r="M136" s="44"/>
      <c r="N136" s="45"/>
      <c r="O136" s="36">
        <f t="shared" si="13"/>
        <v>0</v>
      </c>
      <c r="P136" s="47">
        <v>1953</v>
      </c>
      <c r="Q136" s="24"/>
      <c r="R136" s="24"/>
      <c r="S136" s="24"/>
      <c r="T136" s="24"/>
      <c r="U136" s="32"/>
      <c r="V136" s="39">
        <f t="shared" si="10"/>
        <v>1</v>
      </c>
      <c r="W136" s="29">
        <f t="shared" si="14"/>
        <v>1</v>
      </c>
      <c r="X136" s="31"/>
      <c r="Y136" s="31"/>
      <c r="Z136" s="3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</row>
    <row r="137" spans="1:64" ht="12" customHeight="1">
      <c r="A137" s="24" t="str">
        <f>'123p'!D42</f>
        <v>ASSIRELLI Nino (Ita)</v>
      </c>
      <c r="B137" s="44"/>
      <c r="C137" s="44"/>
      <c r="D137" s="44"/>
      <c r="E137" s="44"/>
      <c r="F137" s="44"/>
      <c r="G137" s="45"/>
      <c r="H137" s="36">
        <f t="shared" si="12"/>
        <v>0</v>
      </c>
      <c r="I137" s="27"/>
      <c r="J137" s="24"/>
      <c r="K137" s="24"/>
      <c r="L137" s="44"/>
      <c r="M137" s="44"/>
      <c r="N137" s="45"/>
      <c r="O137" s="36">
        <f t="shared" si="13"/>
        <v>0</v>
      </c>
      <c r="P137" s="47">
        <v>1954</v>
      </c>
      <c r="Q137" s="24"/>
      <c r="R137" s="24"/>
      <c r="S137" s="24"/>
      <c r="T137" s="24"/>
      <c r="U137" s="32"/>
      <c r="V137" s="39">
        <f t="shared" si="10"/>
        <v>1</v>
      </c>
      <c r="W137" s="29">
        <f t="shared" si="14"/>
        <v>1</v>
      </c>
      <c r="X137" s="31"/>
      <c r="Y137" s="31"/>
      <c r="Z137" s="3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</row>
    <row r="138" spans="1:64" ht="12" customHeight="1">
      <c r="A138" s="24" t="str">
        <f>'123p'!D44</f>
        <v>COLETTO Agostino (Ita)</v>
      </c>
      <c r="B138" s="44"/>
      <c r="C138" s="44"/>
      <c r="D138" s="44"/>
      <c r="E138" s="44"/>
      <c r="F138" s="44"/>
      <c r="G138" s="45"/>
      <c r="H138" s="36">
        <f t="shared" si="12"/>
        <v>0</v>
      </c>
      <c r="I138" s="27"/>
      <c r="J138" s="24"/>
      <c r="K138" s="24"/>
      <c r="L138" s="44"/>
      <c r="M138" s="44"/>
      <c r="N138" s="45"/>
      <c r="O138" s="36">
        <f t="shared" si="13"/>
        <v>0</v>
      </c>
      <c r="P138" s="47">
        <v>1956</v>
      </c>
      <c r="Q138" s="24"/>
      <c r="R138" s="24"/>
      <c r="S138" s="24"/>
      <c r="T138" s="24"/>
      <c r="U138" s="32"/>
      <c r="V138" s="39">
        <f t="shared" si="10"/>
        <v>1</v>
      </c>
      <c r="W138" s="29">
        <f t="shared" si="14"/>
        <v>1</v>
      </c>
      <c r="X138" s="31"/>
      <c r="Y138" s="31"/>
      <c r="Z138" s="3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</row>
    <row r="139" spans="1:64" ht="12" customHeight="1">
      <c r="A139" s="24" t="str">
        <f>'123p'!D47</f>
        <v>RONCHINI Diego (Ita)</v>
      </c>
      <c r="B139" s="44"/>
      <c r="C139" s="44"/>
      <c r="D139" s="44"/>
      <c r="E139" s="44"/>
      <c r="F139" s="44"/>
      <c r="G139" s="45"/>
      <c r="H139" s="36">
        <f t="shared" si="12"/>
        <v>0</v>
      </c>
      <c r="I139" s="27"/>
      <c r="J139" s="24"/>
      <c r="K139" s="24"/>
      <c r="L139" s="44"/>
      <c r="M139" s="44"/>
      <c r="N139" s="45"/>
      <c r="O139" s="36">
        <f t="shared" si="13"/>
        <v>0</v>
      </c>
      <c r="P139" s="47">
        <v>1959</v>
      </c>
      <c r="Q139" s="24"/>
      <c r="R139" s="24"/>
      <c r="S139" s="24"/>
      <c r="T139" s="24"/>
      <c r="U139" s="32"/>
      <c r="V139" s="39">
        <f t="shared" si="10"/>
        <v>1</v>
      </c>
      <c r="W139" s="29">
        <f t="shared" si="14"/>
        <v>1</v>
      </c>
      <c r="X139" s="31"/>
      <c r="Y139" s="31"/>
      <c r="Z139" s="3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</row>
    <row r="140" spans="1:64" ht="12" customHeight="1">
      <c r="A140" s="24" t="str">
        <f>'123p'!D49</f>
        <v>SUAREZ Antonio (Spa)</v>
      </c>
      <c r="B140" s="44"/>
      <c r="C140" s="44"/>
      <c r="D140" s="44"/>
      <c r="E140" s="44"/>
      <c r="F140" s="44"/>
      <c r="G140" s="45"/>
      <c r="H140" s="36">
        <f t="shared" si="12"/>
        <v>0</v>
      </c>
      <c r="I140" s="27"/>
      <c r="J140" s="24"/>
      <c r="K140" s="24"/>
      <c r="L140" s="44"/>
      <c r="M140" s="44"/>
      <c r="N140" s="45"/>
      <c r="O140" s="36">
        <f t="shared" si="13"/>
        <v>0</v>
      </c>
      <c r="P140" s="47">
        <v>1961</v>
      </c>
      <c r="Q140" s="24"/>
      <c r="R140" s="24"/>
      <c r="S140" s="24"/>
      <c r="T140" s="24"/>
      <c r="U140" s="32"/>
      <c r="V140" s="39">
        <f t="shared" si="10"/>
        <v>1</v>
      </c>
      <c r="W140" s="29">
        <f t="shared" si="14"/>
        <v>1</v>
      </c>
      <c r="X140" s="31"/>
      <c r="Y140" s="31"/>
      <c r="Z140" s="3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</row>
    <row r="141" spans="1:64" ht="12" customHeight="1">
      <c r="A141" s="24" t="str">
        <f>'123p'!D50</f>
        <v>DEFILIPPIS Nino (Ita)</v>
      </c>
      <c r="B141" s="44"/>
      <c r="C141" s="44"/>
      <c r="D141" s="44"/>
      <c r="E141" s="44"/>
      <c r="F141" s="44"/>
      <c r="G141" s="45"/>
      <c r="H141" s="36">
        <f t="shared" si="12"/>
        <v>0</v>
      </c>
      <c r="I141" s="27"/>
      <c r="J141" s="24"/>
      <c r="K141" s="24"/>
      <c r="L141" s="44"/>
      <c r="M141" s="44"/>
      <c r="N141" s="45"/>
      <c r="O141" s="36">
        <f t="shared" si="13"/>
        <v>0</v>
      </c>
      <c r="P141" s="47">
        <v>1962</v>
      </c>
      <c r="Q141" s="24"/>
      <c r="R141" s="24"/>
      <c r="S141" s="24"/>
      <c r="T141" s="24"/>
      <c r="U141" s="32"/>
      <c r="V141" s="39">
        <f t="shared" si="10"/>
        <v>1</v>
      </c>
      <c r="W141" s="29">
        <f t="shared" si="14"/>
        <v>1</v>
      </c>
      <c r="X141" s="31"/>
      <c r="Y141" s="31"/>
      <c r="Z141" s="3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</row>
    <row r="142" spans="1:64" ht="12" customHeight="1">
      <c r="A142" s="24" t="str">
        <f>'123p'!D51</f>
        <v>ZANCANARO Giorgio (Ita)</v>
      </c>
      <c r="B142" s="44"/>
      <c r="C142" s="44"/>
      <c r="D142" s="44"/>
      <c r="E142" s="44"/>
      <c r="F142" s="44"/>
      <c r="G142" s="45"/>
      <c r="H142" s="36">
        <f t="shared" si="12"/>
        <v>0</v>
      </c>
      <c r="I142" s="27"/>
      <c r="J142" s="24"/>
      <c r="K142" s="24"/>
      <c r="L142" s="44"/>
      <c r="M142" s="44"/>
      <c r="N142" s="45"/>
      <c r="O142" s="36">
        <f t="shared" si="13"/>
        <v>0</v>
      </c>
      <c r="P142" s="47">
        <v>1963</v>
      </c>
      <c r="Q142" s="24"/>
      <c r="R142" s="24"/>
      <c r="S142" s="24"/>
      <c r="T142" s="24"/>
      <c r="U142" s="32"/>
      <c r="V142" s="39">
        <f t="shared" si="10"/>
        <v>1</v>
      </c>
      <c r="W142" s="29">
        <f t="shared" si="14"/>
        <v>1</v>
      </c>
      <c r="X142" s="31"/>
      <c r="Y142" s="31"/>
      <c r="Z142" s="3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</row>
    <row r="143" spans="1:64" ht="12" customHeight="1">
      <c r="A143" s="24" t="str">
        <f>'123p'!D52</f>
        <v>DE ROSSO Guido (Ita)</v>
      </c>
      <c r="B143" s="44"/>
      <c r="C143" s="44"/>
      <c r="D143" s="44"/>
      <c r="E143" s="44"/>
      <c r="F143" s="44"/>
      <c r="G143" s="45"/>
      <c r="H143" s="36">
        <f t="shared" si="12"/>
        <v>0</v>
      </c>
      <c r="I143" s="27"/>
      <c r="J143" s="24"/>
      <c r="K143" s="24"/>
      <c r="L143" s="44"/>
      <c r="M143" s="44"/>
      <c r="N143" s="45"/>
      <c r="O143" s="36">
        <f t="shared" si="13"/>
        <v>0</v>
      </c>
      <c r="P143" s="47">
        <v>1964</v>
      </c>
      <c r="Q143" s="48"/>
      <c r="R143" s="48"/>
      <c r="S143" s="48"/>
      <c r="T143" s="48"/>
      <c r="U143" s="32"/>
      <c r="V143" s="39">
        <f t="shared" si="10"/>
        <v>1</v>
      </c>
      <c r="W143" s="29">
        <f t="shared" si="14"/>
        <v>1</v>
      </c>
      <c r="X143" s="31"/>
      <c r="Y143" s="31"/>
      <c r="Z143" s="3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</row>
    <row r="144" spans="1:64" ht="12" customHeight="1">
      <c r="A144" s="24" t="str">
        <f>'123p'!D58</f>
        <v>VAN DEN BOSSCHE Martin (Bel)</v>
      </c>
      <c r="B144" s="44"/>
      <c r="C144" s="44"/>
      <c r="D144" s="44"/>
      <c r="E144" s="44"/>
      <c r="F144" s="44"/>
      <c r="G144" s="45"/>
      <c r="H144" s="36">
        <f t="shared" si="12"/>
        <v>0</v>
      </c>
      <c r="I144" s="27"/>
      <c r="J144" s="24"/>
      <c r="K144" s="24"/>
      <c r="L144" s="44"/>
      <c r="M144" s="44"/>
      <c r="N144" s="45"/>
      <c r="O144" s="36">
        <f t="shared" si="13"/>
        <v>0</v>
      </c>
      <c r="P144" s="47">
        <v>1970</v>
      </c>
      <c r="Q144" s="48"/>
      <c r="R144" s="48"/>
      <c r="S144" s="48"/>
      <c r="T144" s="48"/>
      <c r="U144" s="32"/>
      <c r="V144" s="39">
        <f t="shared" si="10"/>
        <v>1</v>
      </c>
      <c r="W144" s="29">
        <f t="shared" si="14"/>
        <v>1</v>
      </c>
      <c r="X144" s="31"/>
      <c r="Y144" s="31"/>
      <c r="Z144" s="3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</row>
    <row r="145" spans="1:64" ht="12" customHeight="1">
      <c r="A145" s="24" t="str">
        <f>'123p'!D59</f>
        <v>COLOMBO Ugo (Ita)</v>
      </c>
      <c r="B145" s="44"/>
      <c r="C145" s="44"/>
      <c r="D145" s="44"/>
      <c r="E145" s="44"/>
      <c r="F145" s="44"/>
      <c r="G145" s="45"/>
      <c r="H145" s="36">
        <f t="shared" si="12"/>
        <v>0</v>
      </c>
      <c r="I145" s="27"/>
      <c r="J145" s="24"/>
      <c r="K145" s="24"/>
      <c r="L145" s="44"/>
      <c r="M145" s="44"/>
      <c r="N145" s="45"/>
      <c r="O145" s="36">
        <f t="shared" si="13"/>
        <v>0</v>
      </c>
      <c r="P145" s="47">
        <v>1971</v>
      </c>
      <c r="Q145" s="48"/>
      <c r="R145" s="48"/>
      <c r="S145" s="48"/>
      <c r="T145" s="48"/>
      <c r="U145" s="32"/>
      <c r="V145" s="39">
        <f t="shared" si="10"/>
        <v>1</v>
      </c>
      <c r="W145" s="29">
        <f t="shared" si="14"/>
        <v>1</v>
      </c>
      <c r="X145" s="31"/>
      <c r="Y145" s="31"/>
      <c r="Z145" s="3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</row>
    <row r="146" spans="1:64" ht="12" customHeight="1">
      <c r="A146" s="24" t="str">
        <f>'123p'!D67</f>
        <v>JOHANSSON Bert (Sue)</v>
      </c>
      <c r="B146" s="44"/>
      <c r="C146" s="44"/>
      <c r="D146" s="44"/>
      <c r="E146" s="44"/>
      <c r="F146" s="44"/>
      <c r="G146" s="45"/>
      <c r="H146" s="36">
        <f t="shared" si="12"/>
        <v>0</v>
      </c>
      <c r="I146" s="27"/>
      <c r="J146" s="24"/>
      <c r="K146" s="24"/>
      <c r="L146" s="44"/>
      <c r="M146" s="44"/>
      <c r="N146" s="45"/>
      <c r="O146" s="36">
        <f t="shared" si="13"/>
        <v>0</v>
      </c>
      <c r="P146" s="47">
        <v>1979</v>
      </c>
      <c r="Q146" s="48"/>
      <c r="R146" s="48"/>
      <c r="S146" s="48"/>
      <c r="T146" s="48"/>
      <c r="U146" s="32"/>
      <c r="V146" s="39">
        <f t="shared" si="10"/>
        <v>1</v>
      </c>
      <c r="W146" s="29">
        <f t="shared" si="14"/>
        <v>1</v>
      </c>
      <c r="X146" s="31"/>
      <c r="Y146" s="31"/>
      <c r="Z146" s="3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</row>
    <row r="147" spans="1:64" ht="12" customHeight="1">
      <c r="A147" s="24" t="str">
        <f>'123p'!D70</f>
        <v>CONTINI Silvano (Ita)</v>
      </c>
      <c r="B147" s="44"/>
      <c r="C147" s="44"/>
      <c r="D147" s="44"/>
      <c r="E147" s="44"/>
      <c r="F147" s="44"/>
      <c r="G147" s="45"/>
      <c r="H147" s="36">
        <f t="shared" si="12"/>
        <v>0</v>
      </c>
      <c r="I147" s="27"/>
      <c r="J147" s="24"/>
      <c r="K147" s="24"/>
      <c r="L147" s="44"/>
      <c r="M147" s="44"/>
      <c r="N147" s="45"/>
      <c r="O147" s="36">
        <f t="shared" si="13"/>
        <v>0</v>
      </c>
      <c r="P147" s="47">
        <v>1982</v>
      </c>
      <c r="Q147" s="48"/>
      <c r="R147" s="48"/>
      <c r="S147" s="48"/>
      <c r="T147" s="48"/>
      <c r="U147" s="32"/>
      <c r="V147" s="39">
        <f t="shared" si="10"/>
        <v>1</v>
      </c>
      <c r="W147" s="29">
        <f t="shared" si="14"/>
        <v>1</v>
      </c>
      <c r="X147" s="31"/>
      <c r="Y147" s="31"/>
      <c r="Z147" s="3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</row>
    <row r="148" spans="1:64" ht="12" customHeight="1">
      <c r="A148" s="24" t="str">
        <f>'123p'!D71</f>
        <v>FERNANDEZ Alberto (Spa)</v>
      </c>
      <c r="B148" s="44"/>
      <c r="C148" s="44"/>
      <c r="D148" s="44"/>
      <c r="E148" s="44"/>
      <c r="F148" s="44"/>
      <c r="G148" s="45"/>
      <c r="H148" s="36">
        <f t="shared" si="12"/>
        <v>0</v>
      </c>
      <c r="I148" s="27"/>
      <c r="J148" s="24"/>
      <c r="K148" s="24"/>
      <c r="L148" s="44"/>
      <c r="M148" s="44"/>
      <c r="N148" s="45"/>
      <c r="O148" s="36">
        <f t="shared" si="13"/>
        <v>0</v>
      </c>
      <c r="P148" s="47">
        <v>1983</v>
      </c>
      <c r="Q148" s="48"/>
      <c r="R148" s="48"/>
      <c r="S148" s="48"/>
      <c r="T148" s="48"/>
      <c r="U148" s="32"/>
      <c r="V148" s="39">
        <f t="shared" si="10"/>
        <v>1</v>
      </c>
      <c r="W148" s="29">
        <f t="shared" si="14"/>
        <v>1</v>
      </c>
      <c r="X148" s="31"/>
      <c r="Y148" s="31"/>
      <c r="Z148" s="3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</row>
    <row r="149" spans="1:64" ht="12" customHeight="1">
      <c r="A149" s="24" t="str">
        <f>'123p'!D72</f>
        <v>ARGENTIN Moreno (Ita)</v>
      </c>
      <c r="B149" s="44"/>
      <c r="C149" s="44"/>
      <c r="D149" s="44"/>
      <c r="E149" s="44"/>
      <c r="F149" s="44"/>
      <c r="G149" s="45"/>
      <c r="H149" s="36">
        <f t="shared" si="12"/>
        <v>0</v>
      </c>
      <c r="I149" s="27"/>
      <c r="J149" s="24"/>
      <c r="K149" s="24"/>
      <c r="L149" s="44"/>
      <c r="M149" s="44"/>
      <c r="N149" s="45"/>
      <c r="O149" s="36">
        <f t="shared" si="13"/>
        <v>0</v>
      </c>
      <c r="P149" s="47">
        <v>1984</v>
      </c>
      <c r="Q149" s="48"/>
      <c r="R149" s="48"/>
      <c r="S149" s="48"/>
      <c r="T149" s="48"/>
      <c r="U149" s="32"/>
      <c r="V149" s="39">
        <f t="shared" si="10"/>
        <v>1</v>
      </c>
      <c r="W149" s="29">
        <f t="shared" si="14"/>
        <v>1</v>
      </c>
      <c r="X149" s="31"/>
      <c r="Y149" s="31"/>
      <c r="Z149" s="3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</row>
    <row r="150" spans="1:64" ht="12" customHeight="1">
      <c r="A150" s="24" t="str">
        <f>'123p'!D73</f>
        <v>LEMOND Greg (Usa)</v>
      </c>
      <c r="B150" s="44"/>
      <c r="C150" s="44"/>
      <c r="D150" s="44"/>
      <c r="E150" s="44"/>
      <c r="F150" s="44"/>
      <c r="G150" s="45"/>
      <c r="H150" s="36">
        <f t="shared" si="12"/>
        <v>0</v>
      </c>
      <c r="I150" s="27"/>
      <c r="J150" s="24"/>
      <c r="K150" s="24"/>
      <c r="L150" s="44"/>
      <c r="M150" s="44"/>
      <c r="N150" s="45"/>
      <c r="O150" s="36">
        <f t="shared" si="13"/>
        <v>0</v>
      </c>
      <c r="P150" s="47">
        <v>1985</v>
      </c>
      <c r="Q150" s="48"/>
      <c r="R150" s="48"/>
      <c r="S150" s="48"/>
      <c r="T150" s="48"/>
      <c r="U150" s="32"/>
      <c r="V150" s="39">
        <f t="shared" si="10"/>
        <v>1</v>
      </c>
      <c r="W150" s="29">
        <f t="shared" si="14"/>
        <v>1</v>
      </c>
      <c r="X150" s="31"/>
      <c r="Y150" s="31"/>
      <c r="Z150" s="3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</row>
    <row r="151" spans="1:64" ht="12" customHeight="1">
      <c r="A151" s="24" t="str">
        <f>'123p'!D76</f>
        <v>ZIMMERMANN Urs (Sui)</v>
      </c>
      <c r="B151" s="44"/>
      <c r="C151" s="44"/>
      <c r="D151" s="44"/>
      <c r="E151" s="44"/>
      <c r="F151" s="44"/>
      <c r="G151" s="45"/>
      <c r="H151" s="36">
        <f t="shared" si="12"/>
        <v>0</v>
      </c>
      <c r="I151" s="27"/>
      <c r="J151" s="24"/>
      <c r="K151" s="24"/>
      <c r="L151" s="44"/>
      <c r="M151" s="44"/>
      <c r="N151" s="45"/>
      <c r="O151" s="36">
        <f t="shared" si="13"/>
        <v>0</v>
      </c>
      <c r="P151" s="47">
        <v>1988</v>
      </c>
      <c r="Q151" s="48"/>
      <c r="R151" s="48"/>
      <c r="S151" s="48"/>
      <c r="T151" s="48"/>
      <c r="U151" s="32"/>
      <c r="V151" s="39">
        <f t="shared" si="10"/>
        <v>1</v>
      </c>
      <c r="W151" s="29">
        <f t="shared" si="14"/>
        <v>1</v>
      </c>
      <c r="X151" s="31"/>
      <c r="Y151" s="31"/>
      <c r="Z151" s="3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</row>
    <row r="152" spans="1:64" ht="12" customHeight="1">
      <c r="A152" s="24" t="str">
        <f>'123p'!D78</f>
        <v>GIOVANNETTI Marco (Ita)</v>
      </c>
      <c r="B152" s="44"/>
      <c r="C152" s="44"/>
      <c r="D152" s="44"/>
      <c r="E152" s="44"/>
      <c r="F152" s="44"/>
      <c r="G152" s="45"/>
      <c r="H152" s="36">
        <f t="shared" si="12"/>
        <v>0</v>
      </c>
      <c r="I152" s="27"/>
      <c r="J152" s="24"/>
      <c r="K152" s="24"/>
      <c r="L152" s="44"/>
      <c r="M152" s="44"/>
      <c r="N152" s="45"/>
      <c r="O152" s="36">
        <f t="shared" si="13"/>
        <v>0</v>
      </c>
      <c r="P152" s="47">
        <v>1990</v>
      </c>
      <c r="Q152" s="48"/>
      <c r="R152" s="48"/>
      <c r="S152" s="48"/>
      <c r="T152" s="48"/>
      <c r="U152" s="32"/>
      <c r="V152" s="39">
        <f t="shared" si="10"/>
        <v>1</v>
      </c>
      <c r="W152" s="29">
        <f t="shared" si="14"/>
        <v>1</v>
      </c>
      <c r="X152" s="31"/>
      <c r="Y152" s="31"/>
      <c r="Z152" s="3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</row>
    <row r="153" spans="1:64" ht="12" customHeight="1">
      <c r="A153" s="24" t="str">
        <f>'123p'!D79</f>
        <v>LELLI Massimiliano (Ita)</v>
      </c>
      <c r="B153" s="44"/>
      <c r="C153" s="44"/>
      <c r="D153" s="44"/>
      <c r="E153" s="44"/>
      <c r="F153" s="44"/>
      <c r="G153" s="45"/>
      <c r="H153" s="36">
        <f t="shared" si="12"/>
        <v>0</v>
      </c>
      <c r="I153" s="27"/>
      <c r="J153" s="24"/>
      <c r="K153" s="24"/>
      <c r="L153" s="44"/>
      <c r="M153" s="44"/>
      <c r="N153" s="45"/>
      <c r="O153" s="36">
        <f t="shared" si="13"/>
        <v>0</v>
      </c>
      <c r="P153" s="47">
        <v>1991</v>
      </c>
      <c r="Q153" s="48"/>
      <c r="R153" s="48"/>
      <c r="S153" s="48"/>
      <c r="T153" s="48"/>
      <c r="U153" s="32"/>
      <c r="V153" s="39">
        <f t="shared" si="10"/>
        <v>1</v>
      </c>
      <c r="W153" s="29">
        <f t="shared" si="14"/>
        <v>1</v>
      </c>
      <c r="X153" s="31"/>
      <c r="Y153" s="31"/>
      <c r="Z153" s="3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</row>
    <row r="154" spans="1:64" ht="12" customHeight="1">
      <c r="A154" s="24" t="str">
        <f>'123p'!D85</f>
        <v>GUERINI Giuseppe (Ita)</v>
      </c>
      <c r="B154" s="44"/>
      <c r="C154" s="44"/>
      <c r="D154" s="44"/>
      <c r="E154" s="44"/>
      <c r="F154" s="44"/>
      <c r="G154" s="45"/>
      <c r="H154" s="36">
        <f t="shared" si="12"/>
        <v>0</v>
      </c>
      <c r="I154" s="27"/>
      <c r="J154" s="24"/>
      <c r="K154" s="24"/>
      <c r="L154" s="44"/>
      <c r="M154" s="44"/>
      <c r="N154" s="45"/>
      <c r="O154" s="36">
        <f t="shared" si="13"/>
        <v>0</v>
      </c>
      <c r="P154" s="47">
        <v>1997</v>
      </c>
      <c r="Q154" s="48">
        <v>1998</v>
      </c>
      <c r="R154" s="48"/>
      <c r="S154" s="48"/>
      <c r="T154" s="48"/>
      <c r="U154" s="32"/>
      <c r="V154" s="39">
        <f t="shared" si="10"/>
        <v>2</v>
      </c>
      <c r="W154" s="29">
        <f t="shared" si="14"/>
        <v>2</v>
      </c>
      <c r="X154" s="31"/>
      <c r="Y154" s="31"/>
      <c r="Z154" s="3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</row>
    <row r="155" spans="1:64" ht="12" customHeight="1">
      <c r="A155" s="24" t="str">
        <f>'123p'!D89</f>
        <v>OSA Unai (Spa)</v>
      </c>
      <c r="B155" s="44"/>
      <c r="C155" s="44"/>
      <c r="D155" s="44"/>
      <c r="E155" s="44"/>
      <c r="F155" s="44"/>
      <c r="G155" s="45"/>
      <c r="H155" s="36">
        <f t="shared" si="12"/>
        <v>0</v>
      </c>
      <c r="I155" s="27"/>
      <c r="J155" s="24"/>
      <c r="K155" s="24"/>
      <c r="L155" s="44"/>
      <c r="M155" s="44"/>
      <c r="N155" s="45"/>
      <c r="O155" s="36">
        <f t="shared" si="13"/>
        <v>0</v>
      </c>
      <c r="P155" s="47">
        <v>2001</v>
      </c>
      <c r="Q155" s="48"/>
      <c r="R155" s="48"/>
      <c r="S155" s="48"/>
      <c r="T155" s="48"/>
      <c r="U155" s="32"/>
      <c r="V155" s="39">
        <f t="shared" si="10"/>
        <v>1</v>
      </c>
      <c r="W155" s="29">
        <f t="shared" si="14"/>
        <v>1</v>
      </c>
      <c r="X155" s="31"/>
      <c r="Y155" s="31"/>
      <c r="Z155" s="3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</row>
    <row r="156" spans="1:64" ht="12" customHeight="1">
      <c r="A156" s="24" t="str">
        <f>'123p'!D90</f>
        <v>CAUCCHIOLI Pietro (Ita)</v>
      </c>
      <c r="B156" s="44"/>
      <c r="C156" s="44"/>
      <c r="D156" s="44"/>
      <c r="E156" s="44"/>
      <c r="F156" s="44"/>
      <c r="G156" s="45"/>
      <c r="H156" s="36">
        <f t="shared" si="12"/>
        <v>0</v>
      </c>
      <c r="I156" s="27"/>
      <c r="J156" s="24"/>
      <c r="K156" s="24"/>
      <c r="L156" s="44"/>
      <c r="M156" s="44"/>
      <c r="N156" s="45"/>
      <c r="O156" s="36">
        <f t="shared" si="13"/>
        <v>0</v>
      </c>
      <c r="P156" s="47">
        <v>2002</v>
      </c>
      <c r="Q156" s="48"/>
      <c r="R156" s="48"/>
      <c r="S156" s="48"/>
      <c r="T156" s="48"/>
      <c r="U156" s="32"/>
      <c r="V156" s="39">
        <f t="shared" si="10"/>
        <v>1</v>
      </c>
      <c r="W156" s="29">
        <f t="shared" si="14"/>
        <v>1</v>
      </c>
      <c r="X156" s="31"/>
      <c r="Y156" s="31"/>
      <c r="Z156" s="3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</row>
    <row r="157" spans="1:64" ht="12" customHeight="1">
      <c r="A157" s="24" t="str">
        <f>'123p'!D91</f>
        <v>POPOVYCH Yaroslaw (Ucr)</v>
      </c>
      <c r="B157" s="44"/>
      <c r="C157" s="44"/>
      <c r="D157" s="44"/>
      <c r="E157" s="44"/>
      <c r="F157" s="44"/>
      <c r="G157" s="45"/>
      <c r="H157" s="36">
        <f t="shared" si="12"/>
        <v>0</v>
      </c>
      <c r="I157" s="27"/>
      <c r="J157" s="24"/>
      <c r="K157" s="24"/>
      <c r="L157" s="44"/>
      <c r="M157" s="44"/>
      <c r="N157" s="45"/>
      <c r="O157" s="36">
        <f t="shared" si="13"/>
        <v>0</v>
      </c>
      <c r="P157" s="47">
        <v>2003</v>
      </c>
      <c r="Q157" s="48"/>
      <c r="R157" s="48"/>
      <c r="S157" s="48"/>
      <c r="T157" s="48"/>
      <c r="U157" s="32"/>
      <c r="V157" s="39">
        <f t="shared" si="10"/>
        <v>1</v>
      </c>
      <c r="W157" s="29">
        <f t="shared" si="14"/>
        <v>1</v>
      </c>
      <c r="X157" s="31"/>
      <c r="Y157" s="31"/>
      <c r="Z157" s="3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</row>
    <row r="158" spans="1:64" ht="12" customHeight="1">
      <c r="A158" s="24" t="str">
        <f>'123p'!D93</f>
        <v>RUJANO José (Ven)</v>
      </c>
      <c r="B158" s="44"/>
      <c r="C158" s="44"/>
      <c r="D158" s="44"/>
      <c r="E158" s="44"/>
      <c r="F158" s="44"/>
      <c r="G158" s="45"/>
      <c r="H158" s="36">
        <f t="shared" si="12"/>
        <v>0</v>
      </c>
      <c r="I158" s="27"/>
      <c r="J158" s="24"/>
      <c r="K158" s="24"/>
      <c r="L158" s="44"/>
      <c r="M158" s="44"/>
      <c r="N158" s="45"/>
      <c r="O158" s="36">
        <f t="shared" si="13"/>
        <v>0</v>
      </c>
      <c r="P158" s="47">
        <v>2005</v>
      </c>
      <c r="Q158" s="48"/>
      <c r="R158" s="48"/>
      <c r="S158" s="48"/>
      <c r="T158" s="48"/>
      <c r="U158" s="32"/>
      <c r="V158" s="39">
        <f t="shared" si="10"/>
        <v>1</v>
      </c>
      <c r="W158" s="29">
        <f t="shared" si="14"/>
        <v>1</v>
      </c>
      <c r="X158" s="31"/>
      <c r="Y158" s="31"/>
      <c r="Z158" s="3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</row>
    <row r="159" spans="1:64" ht="12" customHeight="1">
      <c r="A159" s="24" t="str">
        <f>'123p'!D95</f>
        <v>MAZZOLENI Eddy (Ita)</v>
      </c>
      <c r="B159" s="44"/>
      <c r="C159" s="44"/>
      <c r="D159" s="44"/>
      <c r="E159" s="44"/>
      <c r="F159" s="44"/>
      <c r="G159" s="45"/>
      <c r="H159" s="36">
        <f t="shared" si="12"/>
        <v>0</v>
      </c>
      <c r="I159" s="27"/>
      <c r="J159" s="24"/>
      <c r="K159" s="24"/>
      <c r="L159" s="44"/>
      <c r="M159" s="44"/>
      <c r="N159" s="45"/>
      <c r="O159" s="36">
        <f t="shared" si="13"/>
        <v>0</v>
      </c>
      <c r="P159" s="47">
        <v>2007</v>
      </c>
      <c r="Q159" s="48"/>
      <c r="R159" s="48"/>
      <c r="S159" s="48"/>
      <c r="T159" s="48"/>
      <c r="U159" s="32"/>
      <c r="V159" s="39">
        <f t="shared" si="10"/>
        <v>1</v>
      </c>
      <c r="W159" s="29">
        <f t="shared" si="14"/>
        <v>1</v>
      </c>
      <c r="X159" s="31"/>
      <c r="Y159" s="31"/>
      <c r="Z159" s="3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</row>
    <row r="160" spans="1:64" ht="12" customHeight="1">
      <c r="A160" s="24" t="str">
        <f>'123p'!D96</f>
        <v>BRUSEGHIN Marzio(Ita)</v>
      </c>
      <c r="B160" s="44"/>
      <c r="C160" s="44"/>
      <c r="D160" s="44"/>
      <c r="E160" s="44"/>
      <c r="F160" s="44"/>
      <c r="G160" s="45"/>
      <c r="H160" s="36">
        <f t="shared" si="12"/>
        <v>0</v>
      </c>
      <c r="I160" s="27"/>
      <c r="J160" s="24"/>
      <c r="K160" s="24"/>
      <c r="L160" s="44"/>
      <c r="M160" s="44"/>
      <c r="N160" s="45"/>
      <c r="O160" s="36">
        <f t="shared" si="13"/>
        <v>0</v>
      </c>
      <c r="P160" s="47">
        <v>2008</v>
      </c>
      <c r="Q160" s="48"/>
      <c r="R160" s="48"/>
      <c r="S160" s="48"/>
      <c r="T160" s="48"/>
      <c r="U160" s="32"/>
      <c r="V160" s="39">
        <f t="shared" si="10"/>
        <v>1</v>
      </c>
      <c r="W160" s="29">
        <f t="shared" si="14"/>
        <v>1</v>
      </c>
      <c r="X160" s="31"/>
      <c r="Y160" s="31"/>
      <c r="Z160" s="3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</row>
    <row r="161" spans="1:64" ht="12" customHeight="1">
      <c r="A161" s="24" t="str">
        <f>'123p'!D99</f>
        <v>GADRET John (Fra)</v>
      </c>
      <c r="B161" s="44"/>
      <c r="C161" s="44"/>
      <c r="D161" s="44"/>
      <c r="E161" s="44"/>
      <c r="F161" s="44"/>
      <c r="G161" s="45"/>
      <c r="H161" s="36">
        <f t="shared" si="12"/>
        <v>0</v>
      </c>
      <c r="I161" s="27"/>
      <c r="J161" s="24"/>
      <c r="K161" s="24"/>
      <c r="L161" s="44"/>
      <c r="M161" s="44"/>
      <c r="N161" s="45"/>
      <c r="O161" s="36">
        <f t="shared" si="13"/>
        <v>0</v>
      </c>
      <c r="P161" s="47">
        <v>2011</v>
      </c>
      <c r="Q161" s="48"/>
      <c r="R161" s="48"/>
      <c r="S161" s="48"/>
      <c r="T161" s="48"/>
      <c r="U161" s="32"/>
      <c r="V161" s="39">
        <f t="shared" si="10"/>
        <v>1</v>
      </c>
      <c r="W161" s="29">
        <f t="shared" si="14"/>
        <v>1</v>
      </c>
      <c r="X161" s="31"/>
      <c r="Y161" s="31"/>
      <c r="Z161" s="3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</row>
    <row r="162" spans="1:64" ht="12" customHeight="1">
      <c r="A162" s="24" t="str">
        <f>'123p'!D100</f>
        <v>DE GENDT Thomas (Ola)</v>
      </c>
      <c r="B162" s="44"/>
      <c r="C162" s="44"/>
      <c r="D162" s="44"/>
      <c r="E162" s="44"/>
      <c r="F162" s="44"/>
      <c r="G162" s="45"/>
      <c r="H162" s="36">
        <f t="shared" si="12"/>
        <v>0</v>
      </c>
      <c r="I162" s="27"/>
      <c r="J162" s="24"/>
      <c r="K162" s="24"/>
      <c r="L162" s="44"/>
      <c r="M162" s="44"/>
      <c r="N162" s="45"/>
      <c r="O162" s="36">
        <f t="shared" si="13"/>
        <v>0</v>
      </c>
      <c r="P162" s="47">
        <v>2012</v>
      </c>
      <c r="Q162" s="48"/>
      <c r="R162" s="48"/>
      <c r="S162" s="48"/>
      <c r="T162" s="48"/>
      <c r="U162" s="32"/>
      <c r="V162" s="39">
        <f t="shared" si="10"/>
        <v>1</v>
      </c>
      <c r="W162" s="29">
        <f t="shared" si="14"/>
        <v>1</v>
      </c>
      <c r="X162" s="31"/>
      <c r="Y162" s="31"/>
      <c r="Z162" s="3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</row>
    <row r="163" spans="1:64" ht="12" customHeight="1">
      <c r="A163" s="24" t="str">
        <f>'123p'!D101</f>
        <v>EVANS Cadel (Aus)</v>
      </c>
      <c r="B163" s="44"/>
      <c r="C163" s="44"/>
      <c r="D163" s="44"/>
      <c r="E163" s="44"/>
      <c r="F163" s="44"/>
      <c r="G163" s="45"/>
      <c r="H163" s="36">
        <f t="shared" si="12"/>
        <v>0</v>
      </c>
      <c r="I163" s="27"/>
      <c r="J163" s="24"/>
      <c r="K163" s="24"/>
      <c r="L163" s="44"/>
      <c r="M163" s="44"/>
      <c r="N163" s="45"/>
      <c r="O163" s="36">
        <f t="shared" si="13"/>
        <v>0</v>
      </c>
      <c r="P163" s="47">
        <v>2013</v>
      </c>
      <c r="Q163" s="48"/>
      <c r="R163" s="48"/>
      <c r="S163" s="48"/>
      <c r="T163" s="48"/>
      <c r="U163" s="32"/>
      <c r="V163" s="39">
        <f t="shared" si="10"/>
        <v>1</v>
      </c>
      <c r="W163" s="29">
        <f t="shared" si="14"/>
        <v>1</v>
      </c>
      <c r="X163" s="31"/>
      <c r="Y163" s="31"/>
      <c r="Z163" s="3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</row>
    <row r="164" spans="1:64" ht="12" customHeight="1">
      <c r="A164" s="24" t="str">
        <f>'123p'!D103</f>
        <v>Landa Mikel (SPA)</v>
      </c>
      <c r="B164" s="44"/>
      <c r="C164" s="44"/>
      <c r="D164" s="44"/>
      <c r="E164" s="44"/>
      <c r="F164" s="44"/>
      <c r="G164" s="45"/>
      <c r="H164" s="36">
        <f t="shared" si="12"/>
        <v>0</v>
      </c>
      <c r="I164" s="27"/>
      <c r="J164" s="24"/>
      <c r="K164" s="24"/>
      <c r="L164" s="44"/>
      <c r="M164" s="44"/>
      <c r="N164" s="45"/>
      <c r="O164" s="36">
        <f t="shared" si="13"/>
        <v>0</v>
      </c>
      <c r="P164" s="47">
        <v>2015</v>
      </c>
      <c r="Q164" s="48">
        <v>2022</v>
      </c>
      <c r="R164" s="48"/>
      <c r="S164" s="48"/>
      <c r="T164" s="48"/>
      <c r="U164" s="32"/>
      <c r="V164" s="39">
        <f t="shared" si="10"/>
        <v>2</v>
      </c>
      <c r="W164" s="29">
        <f t="shared" si="14"/>
        <v>2</v>
      </c>
      <c r="X164" s="31"/>
      <c r="Y164" s="31"/>
      <c r="Z164" s="3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</row>
    <row r="165" spans="1:64" ht="12" customHeight="1">
      <c r="A165" s="24" t="str">
        <f>'123p'!D104</f>
        <v>Valverde  Alejandro (SPA)</v>
      </c>
      <c r="B165" s="44"/>
      <c r="C165" s="44"/>
      <c r="D165" s="44"/>
      <c r="E165" s="44"/>
      <c r="F165" s="44"/>
      <c r="G165" s="45"/>
      <c r="H165" s="36">
        <f t="shared" si="12"/>
        <v>0</v>
      </c>
      <c r="I165" s="27"/>
      <c r="J165" s="24"/>
      <c r="K165" s="24"/>
      <c r="L165" s="44"/>
      <c r="M165" s="44"/>
      <c r="N165" s="45"/>
      <c r="O165" s="36">
        <f t="shared" si="13"/>
        <v>0</v>
      </c>
      <c r="P165" s="47">
        <v>2016</v>
      </c>
      <c r="Q165" s="48"/>
      <c r="R165" s="48"/>
      <c r="S165" s="48"/>
      <c r="T165" s="48"/>
      <c r="U165" s="32"/>
      <c r="V165" s="39">
        <f t="shared" si="10"/>
        <v>1</v>
      </c>
      <c r="W165" s="29">
        <f t="shared" si="14"/>
        <v>1</v>
      </c>
      <c r="X165" s="31"/>
      <c r="Y165" s="31"/>
      <c r="Z165" s="3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</row>
    <row r="166" spans="1:64" ht="12" customHeight="1">
      <c r="A166" s="24" t="str">
        <f>'123p'!B105</f>
        <v>Tom Dumoulin (Ola)</v>
      </c>
      <c r="B166" s="44">
        <v>2017</v>
      </c>
      <c r="C166" s="44"/>
      <c r="D166" s="44"/>
      <c r="E166" s="44"/>
      <c r="F166" s="44"/>
      <c r="G166" s="45"/>
      <c r="H166" s="36">
        <f t="shared" si="12"/>
        <v>1</v>
      </c>
      <c r="I166" s="27">
        <v>2018</v>
      </c>
      <c r="J166" s="24"/>
      <c r="K166" s="24"/>
      <c r="L166" s="44"/>
      <c r="M166" s="44"/>
      <c r="N166" s="45"/>
      <c r="O166" s="36">
        <f t="shared" si="13"/>
        <v>1</v>
      </c>
      <c r="P166" s="47"/>
      <c r="Q166" s="48"/>
      <c r="R166" s="48"/>
      <c r="S166" s="48"/>
      <c r="T166" s="48"/>
      <c r="U166" s="32"/>
      <c r="V166" s="39">
        <f t="shared" si="10"/>
        <v>0</v>
      </c>
      <c r="W166" s="29">
        <f t="shared" si="14"/>
        <v>2</v>
      </c>
      <c r="X166" s="31"/>
      <c r="Y166" s="31"/>
      <c r="Z166" s="3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</row>
    <row r="167" spans="1:64" ht="12" customHeight="1">
      <c r="A167" s="24" t="s">
        <v>226</v>
      </c>
      <c r="B167" s="44">
        <v>2018</v>
      </c>
      <c r="C167" s="44"/>
      <c r="D167" s="44"/>
      <c r="E167" s="44"/>
      <c r="F167" s="44"/>
      <c r="G167" s="53"/>
      <c r="H167" s="36">
        <f t="shared" si="12"/>
        <v>1</v>
      </c>
      <c r="I167" s="27"/>
      <c r="J167" s="24"/>
      <c r="K167" s="24"/>
      <c r="L167" s="44"/>
      <c r="M167" s="44"/>
      <c r="N167" s="45"/>
      <c r="O167" s="36"/>
      <c r="P167" s="27"/>
      <c r="Q167" s="24"/>
      <c r="R167" s="24"/>
      <c r="S167" s="24"/>
      <c r="T167" s="24"/>
      <c r="U167" s="32"/>
      <c r="V167" s="54">
        <v>0</v>
      </c>
      <c r="W167" s="29">
        <f t="shared" si="14"/>
        <v>1</v>
      </c>
      <c r="X167" s="31"/>
      <c r="Y167" s="31"/>
      <c r="Z167" s="3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</row>
    <row r="168" spans="1:64" ht="12" customHeight="1">
      <c r="A168" s="24" t="s">
        <v>228</v>
      </c>
      <c r="B168" s="44"/>
      <c r="C168" s="44"/>
      <c r="D168" s="44"/>
      <c r="E168" s="44"/>
      <c r="F168" s="44"/>
      <c r="G168" s="45"/>
      <c r="H168" s="36"/>
      <c r="I168" s="27"/>
      <c r="J168" s="24"/>
      <c r="K168" s="24"/>
      <c r="L168" s="44"/>
      <c r="M168" s="44"/>
      <c r="N168" s="45"/>
      <c r="O168" s="36"/>
      <c r="P168" s="27">
        <v>2018</v>
      </c>
      <c r="Q168" s="24"/>
      <c r="R168" s="24"/>
      <c r="S168" s="24"/>
      <c r="T168" s="24"/>
      <c r="U168" s="32"/>
      <c r="V168" s="54">
        <v>1</v>
      </c>
      <c r="W168" s="29">
        <f t="shared" si="14"/>
        <v>1</v>
      </c>
      <c r="X168" s="31"/>
      <c r="Y168" s="31"/>
      <c r="Z168" s="3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</row>
    <row r="169" spans="1:64" ht="12" customHeight="1">
      <c r="A169" s="24" t="s">
        <v>222</v>
      </c>
      <c r="B169" s="44">
        <v>2019</v>
      </c>
      <c r="C169" s="44"/>
      <c r="D169" s="44"/>
      <c r="E169" s="44"/>
      <c r="F169" s="44"/>
      <c r="G169" s="45"/>
      <c r="H169" s="36">
        <v>1</v>
      </c>
      <c r="I169" s="27">
        <v>2022</v>
      </c>
      <c r="J169" s="24"/>
      <c r="K169" s="24"/>
      <c r="L169" s="44"/>
      <c r="M169" s="44"/>
      <c r="N169" s="45"/>
      <c r="O169" s="36">
        <v>1</v>
      </c>
      <c r="P169" s="27"/>
      <c r="Q169" s="24"/>
      <c r="R169" s="24"/>
      <c r="S169" s="24"/>
      <c r="T169" s="24"/>
      <c r="U169" s="32"/>
      <c r="V169" s="54"/>
      <c r="W169" s="29">
        <f t="shared" si="14"/>
        <v>2</v>
      </c>
      <c r="X169" s="31"/>
      <c r="Y169" s="31"/>
      <c r="Z169" s="3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</row>
    <row r="170" spans="1:64" ht="12" customHeight="1">
      <c r="A170" s="24" t="s">
        <v>227</v>
      </c>
      <c r="B170" s="44"/>
      <c r="C170" s="44"/>
      <c r="D170" s="44"/>
      <c r="E170" s="44"/>
      <c r="F170" s="44"/>
      <c r="G170" s="45"/>
      <c r="H170" s="36"/>
      <c r="I170" s="27"/>
      <c r="J170" s="24"/>
      <c r="K170" s="24"/>
      <c r="L170" s="44"/>
      <c r="M170" s="44"/>
      <c r="N170" s="45"/>
      <c r="O170" s="36"/>
      <c r="P170" s="27">
        <v>2019</v>
      </c>
      <c r="Q170" s="24"/>
      <c r="R170" s="24"/>
      <c r="S170" s="24"/>
      <c r="T170" s="24"/>
      <c r="U170" s="32"/>
      <c r="V170" s="54">
        <v>1</v>
      </c>
      <c r="W170" s="29">
        <f t="shared" si="14"/>
        <v>1</v>
      </c>
      <c r="X170" s="31"/>
      <c r="Y170" s="31"/>
      <c r="Z170" s="3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</row>
    <row r="171" spans="1:64" ht="12" customHeight="1">
      <c r="A171" s="3" t="s">
        <v>229</v>
      </c>
      <c r="B171" s="44">
        <v>2020</v>
      </c>
      <c r="C171" s="44"/>
      <c r="D171" s="44"/>
      <c r="E171" s="44"/>
      <c r="F171" s="44"/>
      <c r="G171" s="53"/>
      <c r="H171" s="36">
        <v>1</v>
      </c>
      <c r="I171" s="27"/>
      <c r="J171" s="27"/>
      <c r="K171" s="27"/>
      <c r="L171" s="61"/>
      <c r="M171" s="61"/>
      <c r="N171" s="60"/>
      <c r="O171" s="36"/>
      <c r="P171" s="27"/>
      <c r="Q171" s="24"/>
      <c r="R171" s="24"/>
      <c r="S171" s="24"/>
      <c r="T171" s="24"/>
      <c r="U171" s="32"/>
      <c r="V171" s="54"/>
      <c r="W171" s="29">
        <f t="shared" si="14"/>
        <v>1</v>
      </c>
      <c r="X171" s="31"/>
      <c r="Y171" s="31"/>
      <c r="Z171" s="3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</row>
    <row r="172" spans="1:64" ht="12" customHeight="1">
      <c r="A172" s="64" t="s">
        <v>230</v>
      </c>
      <c r="B172" s="44">
        <v>2022</v>
      </c>
      <c r="C172" s="44"/>
      <c r="D172" s="44"/>
      <c r="E172" s="44"/>
      <c r="F172" s="44"/>
      <c r="G172" s="53"/>
      <c r="H172" s="36">
        <v>1</v>
      </c>
      <c r="I172" s="27">
        <v>2020</v>
      </c>
      <c r="J172" s="27"/>
      <c r="K172" s="27"/>
      <c r="L172" s="61"/>
      <c r="M172" s="61"/>
      <c r="N172" s="60"/>
      <c r="O172" s="36">
        <f>COUNTA(I172:N172)</f>
        <v>1</v>
      </c>
      <c r="P172" s="27"/>
      <c r="Q172" s="24"/>
      <c r="R172" s="24"/>
      <c r="S172" s="24"/>
      <c r="T172" s="24"/>
      <c r="U172" s="32"/>
      <c r="V172" s="54"/>
      <c r="W172" s="29">
        <f t="shared" si="14"/>
        <v>2</v>
      </c>
      <c r="X172" s="31"/>
      <c r="Y172" s="31"/>
      <c r="Z172" s="3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</row>
    <row r="173" spans="1:64" ht="12" customHeight="1">
      <c r="A173" s="64" t="s">
        <v>231</v>
      </c>
      <c r="B173" s="44"/>
      <c r="C173" s="44"/>
      <c r="D173" s="44"/>
      <c r="E173" s="44"/>
      <c r="F173" s="44"/>
      <c r="G173" s="53"/>
      <c r="H173" s="36"/>
      <c r="I173" s="27"/>
      <c r="J173" s="27"/>
      <c r="K173" s="27"/>
      <c r="L173" s="61"/>
      <c r="M173" s="61"/>
      <c r="N173" s="60"/>
      <c r="O173" s="36"/>
      <c r="P173" s="27">
        <v>2020</v>
      </c>
      <c r="Q173" s="24"/>
      <c r="R173" s="24"/>
      <c r="S173" s="24"/>
      <c r="T173" s="24"/>
      <c r="U173" s="32"/>
      <c r="V173" s="39">
        <f>COUNTA(P173:U173)</f>
        <v>1</v>
      </c>
      <c r="W173" s="29">
        <f t="shared" si="14"/>
        <v>1</v>
      </c>
      <c r="X173" s="31"/>
      <c r="Y173" s="31"/>
      <c r="Z173" s="3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</row>
    <row r="174" spans="1:64" ht="12" customHeight="1">
      <c r="A174" s="64" t="s">
        <v>237</v>
      </c>
      <c r="B174" s="44">
        <v>2021</v>
      </c>
      <c r="C174" s="44"/>
      <c r="D174" s="44"/>
      <c r="E174" s="44"/>
      <c r="F174" s="44"/>
      <c r="G174" s="53"/>
      <c r="H174" s="36">
        <v>1</v>
      </c>
      <c r="I174" s="27"/>
      <c r="J174" s="27"/>
      <c r="K174" s="27"/>
      <c r="L174" s="61"/>
      <c r="M174" s="61"/>
      <c r="N174" s="60"/>
      <c r="O174" s="36"/>
      <c r="P174" s="27"/>
      <c r="Q174" s="24"/>
      <c r="R174" s="24"/>
      <c r="S174" s="24"/>
      <c r="T174" s="24"/>
      <c r="U174" s="32"/>
      <c r="V174" s="39"/>
      <c r="W174" s="29">
        <f t="shared" si="14"/>
        <v>1</v>
      </c>
      <c r="X174" s="31"/>
      <c r="Y174" s="31"/>
      <c r="Z174" s="3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</row>
    <row r="175" spans="1:64" ht="12" customHeight="1">
      <c r="A175" s="64" t="s">
        <v>238</v>
      </c>
      <c r="B175" s="44"/>
      <c r="C175" s="44"/>
      <c r="D175" s="44"/>
      <c r="E175" s="44"/>
      <c r="F175" s="44"/>
      <c r="G175" s="53"/>
      <c r="H175" s="36"/>
      <c r="I175" s="27">
        <v>2021</v>
      </c>
      <c r="J175" s="27"/>
      <c r="K175" s="27"/>
      <c r="L175" s="61"/>
      <c r="M175" s="61"/>
      <c r="N175" s="60"/>
      <c r="O175" s="36">
        <v>1</v>
      </c>
      <c r="P175" s="27"/>
      <c r="Q175" s="24"/>
      <c r="R175" s="24"/>
      <c r="S175" s="24"/>
      <c r="T175" s="24"/>
      <c r="U175" s="32"/>
      <c r="V175" s="39"/>
      <c r="W175" s="29">
        <f t="shared" si="14"/>
        <v>1</v>
      </c>
      <c r="X175" s="31"/>
      <c r="Y175" s="31"/>
      <c r="Z175" s="3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</row>
    <row r="176" spans="1:64" ht="12" customHeight="1">
      <c r="A176" s="64" t="s">
        <v>239</v>
      </c>
      <c r="B176" s="44"/>
      <c r="C176" s="44"/>
      <c r="D176" s="44"/>
      <c r="E176" s="44"/>
      <c r="F176" s="44"/>
      <c r="G176" s="53"/>
      <c r="H176" s="36"/>
      <c r="I176" s="27"/>
      <c r="J176" s="27"/>
      <c r="K176" s="27"/>
      <c r="L176" s="61"/>
      <c r="M176" s="61"/>
      <c r="N176" s="60"/>
      <c r="O176" s="36"/>
      <c r="P176" s="27">
        <v>2021</v>
      </c>
      <c r="Q176" s="24"/>
      <c r="R176" s="24"/>
      <c r="S176" s="24"/>
      <c r="T176" s="24"/>
      <c r="U176" s="32"/>
      <c r="V176" s="39">
        <v>1</v>
      </c>
      <c r="W176" s="29">
        <f t="shared" si="14"/>
        <v>1</v>
      </c>
      <c r="X176" s="31"/>
      <c r="Y176" s="31"/>
      <c r="Z176" s="3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</row>
    <row r="177" spans="1:64" ht="12">
      <c r="A177" s="19">
        <f aca="true" t="shared" si="15" ref="A177:G177">COUNTA(A6:A176)</f>
        <v>171</v>
      </c>
      <c r="B177" s="19">
        <f t="shared" si="15"/>
        <v>69</v>
      </c>
      <c r="C177" s="19">
        <f t="shared" si="15"/>
        <v>22</v>
      </c>
      <c r="D177" s="19">
        <f t="shared" si="15"/>
        <v>8</v>
      </c>
      <c r="E177" s="19">
        <f t="shared" si="15"/>
        <v>3</v>
      </c>
      <c r="F177" s="19">
        <f t="shared" si="15"/>
        <v>3</v>
      </c>
      <c r="G177" s="19">
        <f t="shared" si="15"/>
        <v>0</v>
      </c>
      <c r="H177" s="36" t="s">
        <v>161</v>
      </c>
      <c r="I177" s="30">
        <f aca="true" t="shared" si="16" ref="I177:N177">COUNTA(I6:I176)</f>
        <v>80</v>
      </c>
      <c r="J177" s="30">
        <f t="shared" si="16"/>
        <v>21</v>
      </c>
      <c r="K177" s="30">
        <f t="shared" si="16"/>
        <v>3</v>
      </c>
      <c r="L177" s="30">
        <f t="shared" si="16"/>
        <v>1</v>
      </c>
      <c r="M177" s="30">
        <f t="shared" si="16"/>
        <v>0</v>
      </c>
      <c r="N177" s="30">
        <f t="shared" si="16"/>
        <v>0</v>
      </c>
      <c r="O177" s="36" t="s">
        <v>161</v>
      </c>
      <c r="P177" s="30">
        <f aca="true" t="shared" si="17" ref="P177:U177">COUNTA(P6:P176)</f>
        <v>86</v>
      </c>
      <c r="Q177" s="19">
        <f t="shared" si="17"/>
        <v>13</v>
      </c>
      <c r="R177" s="19">
        <f t="shared" si="17"/>
        <v>4</v>
      </c>
      <c r="S177" s="19">
        <f t="shared" si="17"/>
        <v>2</v>
      </c>
      <c r="T177" s="19">
        <f t="shared" si="17"/>
        <v>0</v>
      </c>
      <c r="U177" s="19">
        <f t="shared" si="17"/>
        <v>0</v>
      </c>
      <c r="V177" s="36" t="s">
        <v>161</v>
      </c>
      <c r="W177" s="29" t="s">
        <v>161</v>
      </c>
      <c r="X177" s="31"/>
      <c r="Y177" s="31"/>
      <c r="Z177" s="3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</row>
    <row r="178" spans="1:64" ht="12.75">
      <c r="A178" s="19" t="s">
        <v>211</v>
      </c>
      <c r="B178" s="71">
        <f>SUM(B177:G177)</f>
        <v>105</v>
      </c>
      <c r="C178" s="71"/>
      <c r="D178" s="71"/>
      <c r="E178" s="71"/>
      <c r="F178" s="71"/>
      <c r="G178" s="71"/>
      <c r="H178" s="87"/>
      <c r="I178" s="68" t="s">
        <v>212</v>
      </c>
      <c r="J178" s="72"/>
      <c r="K178" s="72"/>
      <c r="L178" s="72"/>
      <c r="M178" s="72"/>
      <c r="N178" s="69"/>
      <c r="O178" s="36">
        <f>SUM(I177:N177)</f>
        <v>105</v>
      </c>
      <c r="P178" s="68" t="s">
        <v>215</v>
      </c>
      <c r="Q178" s="72"/>
      <c r="R178" s="72"/>
      <c r="S178" s="72"/>
      <c r="T178" s="72"/>
      <c r="U178" s="69"/>
      <c r="V178" s="37">
        <f>SUM(P177:U177)</f>
        <v>105</v>
      </c>
      <c r="W178" s="49">
        <f>SUM(W6:W177)</f>
        <v>315</v>
      </c>
      <c r="X178" s="31"/>
      <c r="Y178" s="31"/>
      <c r="Z178" s="3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</row>
    <row r="179" spans="1:64" ht="12">
      <c r="A179" s="31"/>
      <c r="B179" s="31"/>
      <c r="C179" s="31"/>
      <c r="D179" s="31"/>
      <c r="E179" s="31"/>
      <c r="F179" s="31"/>
      <c r="G179" s="31"/>
      <c r="H179" s="31"/>
      <c r="I179" s="50"/>
      <c r="J179" s="50"/>
      <c r="K179" s="50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</row>
    <row r="180" spans="1:64" ht="12">
      <c r="A180" s="31"/>
      <c r="B180" s="31"/>
      <c r="C180" s="31"/>
      <c r="D180" s="31"/>
      <c r="E180" s="31"/>
      <c r="F180" s="31"/>
      <c r="G180" s="31"/>
      <c r="H180" s="31"/>
      <c r="I180" s="50"/>
      <c r="J180" s="50"/>
      <c r="K180" s="50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96"/>
      <c r="Z180" s="3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</row>
    <row r="181" spans="1:64" ht="12">
      <c r="A181" s="31"/>
      <c r="B181" s="31"/>
      <c r="C181" s="31"/>
      <c r="D181" s="31"/>
      <c r="E181" s="31"/>
      <c r="F181" s="31"/>
      <c r="G181" s="31"/>
      <c r="H181" s="31"/>
      <c r="I181" s="50"/>
      <c r="J181" s="50"/>
      <c r="K181" s="50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</row>
    <row r="182" spans="1:64" ht="12">
      <c r="A182" s="31"/>
      <c r="B182" s="31"/>
      <c r="C182" s="31"/>
      <c r="D182" s="31"/>
      <c r="E182" s="31"/>
      <c r="F182" s="31"/>
      <c r="G182" s="31"/>
      <c r="H182" s="31"/>
      <c r="I182" s="50"/>
      <c r="J182" s="50"/>
      <c r="K182" s="50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</row>
    <row r="183" spans="1:64" ht="12">
      <c r="A183" s="31"/>
      <c r="B183" s="31"/>
      <c r="C183" s="31"/>
      <c r="D183" s="31"/>
      <c r="E183" s="31"/>
      <c r="F183" s="31"/>
      <c r="G183" s="31"/>
      <c r="H183" s="31"/>
      <c r="I183" s="50"/>
      <c r="J183" s="50"/>
      <c r="K183" s="50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</row>
    <row r="184" spans="1:64" ht="12">
      <c r="A184" s="31"/>
      <c r="B184" s="31"/>
      <c r="C184" s="31"/>
      <c r="D184" s="31"/>
      <c r="E184" s="31"/>
      <c r="F184" s="31"/>
      <c r="G184" s="31"/>
      <c r="H184" s="31"/>
      <c r="I184" s="50"/>
      <c r="J184" s="50"/>
      <c r="K184" s="50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</row>
    <row r="185" spans="1:64" ht="12">
      <c r="A185" s="31"/>
      <c r="B185" s="31"/>
      <c r="C185" s="31"/>
      <c r="D185" s="31"/>
      <c r="E185" s="31"/>
      <c r="F185" s="31"/>
      <c r="G185" s="31"/>
      <c r="H185" s="31"/>
      <c r="I185" s="50"/>
      <c r="J185" s="50"/>
      <c r="K185" s="50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</row>
    <row r="186" spans="1:64" ht="12">
      <c r="A186" s="31"/>
      <c r="B186" s="31"/>
      <c r="C186" s="31"/>
      <c r="D186" s="31"/>
      <c r="E186" s="31"/>
      <c r="F186" s="31"/>
      <c r="G186" s="31"/>
      <c r="H186" s="31"/>
      <c r="I186" s="50"/>
      <c r="J186" s="50"/>
      <c r="K186" s="50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</row>
    <row r="187" spans="1:64" ht="12">
      <c r="A187" s="31"/>
      <c r="B187" s="31"/>
      <c r="C187" s="31"/>
      <c r="D187" s="31"/>
      <c r="E187" s="31"/>
      <c r="F187" s="31"/>
      <c r="G187" s="31"/>
      <c r="H187" s="31"/>
      <c r="I187" s="50"/>
      <c r="J187" s="50"/>
      <c r="K187" s="50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</row>
    <row r="188" spans="1:64" ht="12">
      <c r="A188" s="31"/>
      <c r="B188" s="31"/>
      <c r="C188" s="31"/>
      <c r="D188" s="31"/>
      <c r="E188" s="31"/>
      <c r="F188" s="31"/>
      <c r="G188" s="31"/>
      <c r="H188" s="31"/>
      <c r="I188" s="50"/>
      <c r="J188" s="50"/>
      <c r="K188" s="50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</row>
    <row r="189" spans="1:64" ht="12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</row>
    <row r="190" spans="1:64" ht="12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</row>
    <row r="191" spans="1:64" ht="12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</row>
    <row r="192" spans="1:64" ht="12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</row>
    <row r="193" spans="1:64" ht="12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</row>
    <row r="194" spans="1:64" ht="12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</row>
    <row r="195" spans="1:64" ht="12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</row>
    <row r="196" spans="1:64" ht="12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</row>
    <row r="197" spans="1:64" ht="12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</row>
    <row r="198" spans="1:64" ht="12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</row>
    <row r="199" spans="1:64" ht="12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</row>
    <row r="200" spans="1:64" ht="12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</row>
    <row r="201" spans="1:64" ht="12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</row>
    <row r="202" spans="1:64" ht="12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</row>
    <row r="203" spans="1:64" ht="12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</row>
    <row r="204" spans="1:64" ht="12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</row>
    <row r="205" spans="1:64" ht="12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</row>
    <row r="206" spans="1:64" ht="12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</row>
    <row r="207" spans="1:64" ht="12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</row>
    <row r="208" spans="1:64" ht="12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</row>
    <row r="209" spans="1:64" ht="12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</row>
    <row r="210" spans="1:64" ht="12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</row>
    <row r="211" spans="1:64" ht="12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</row>
    <row r="212" spans="1:64" ht="12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</row>
    <row r="213" spans="1:64" ht="12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</row>
    <row r="214" spans="1:64" ht="12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</row>
    <row r="215" spans="1:64" ht="12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</row>
    <row r="216" spans="1:64" ht="12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</row>
    <row r="217" spans="1:64" ht="12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</row>
    <row r="218" spans="1:64" ht="12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</row>
    <row r="219" spans="1:64" ht="12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</row>
    <row r="220" spans="1:64" ht="1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</row>
    <row r="221" spans="1:64" ht="12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</row>
    <row r="222" spans="1:64" ht="1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</row>
    <row r="223" spans="1:64" ht="12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</row>
    <row r="224" spans="1:64" ht="12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</row>
    <row r="225" spans="1:64" ht="12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</row>
    <row r="226" spans="1:64" ht="12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</row>
    <row r="227" spans="1:64" ht="12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</row>
    <row r="228" spans="1:64" ht="12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</row>
    <row r="229" spans="1:64" ht="12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</row>
    <row r="230" spans="1:64" ht="12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</row>
    <row r="231" spans="1:64" ht="12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</row>
    <row r="232" spans="1:64" ht="1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</row>
    <row r="233" spans="1:64" ht="12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</row>
    <row r="234" spans="1:64" ht="12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</row>
    <row r="235" spans="1:64" ht="12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</row>
    <row r="236" spans="1:64" ht="12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</row>
    <row r="237" spans="1:64" ht="12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</row>
    <row r="238" spans="1:64" ht="12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</row>
    <row r="239" spans="1:64" ht="12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</row>
    <row r="240" spans="1:64" ht="12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</row>
    <row r="241" spans="1:64" ht="12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</row>
    <row r="242" spans="1:64" ht="1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</row>
    <row r="243" spans="1:64" ht="12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</row>
    <row r="244" spans="1:64" ht="12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</row>
    <row r="245" spans="1:64" ht="12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</row>
    <row r="246" spans="1:64" ht="12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</row>
    <row r="247" spans="1:64" ht="12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</row>
    <row r="248" spans="1:64" ht="12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</row>
    <row r="249" spans="1:64" ht="12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</row>
    <row r="250" spans="1:64" ht="12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</row>
    <row r="251" spans="1:64" ht="12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</row>
    <row r="252" spans="1:64" ht="1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</row>
    <row r="253" spans="1:64" ht="12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</row>
    <row r="254" spans="1:64" ht="1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</row>
    <row r="255" spans="1:64" ht="12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</row>
    <row r="256" spans="1:64" ht="1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</row>
    <row r="257" spans="1:64" ht="12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</row>
    <row r="258" spans="1:64" ht="12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</row>
    <row r="259" spans="1:64" ht="12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</row>
    <row r="260" spans="1:64" ht="12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</row>
    <row r="261" spans="1:64" ht="12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</row>
    <row r="262" spans="1:64" ht="1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</row>
    <row r="263" spans="1:64" ht="12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</row>
    <row r="264" spans="1:64" ht="12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</row>
    <row r="265" spans="1:64" ht="12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</row>
    <row r="266" spans="24:64" ht="12"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</row>
    <row r="267" spans="24:64" ht="12"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</row>
    <row r="268" spans="24:64" ht="12"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</row>
    <row r="269" spans="24:64" ht="12"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</row>
    <row r="270" spans="24:64" ht="12"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</row>
    <row r="271" spans="24:64" ht="12"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</row>
    <row r="272" spans="24:64" ht="12"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</row>
  </sheetData>
  <sheetProtection password="CE60" sheet="1" objects="1" scenarios="1"/>
  <mergeCells count="8">
    <mergeCell ref="W3:W5"/>
    <mergeCell ref="A3:A5"/>
    <mergeCell ref="B178:H178"/>
    <mergeCell ref="I178:N178"/>
    <mergeCell ref="P178:U178"/>
    <mergeCell ref="B3:H4"/>
    <mergeCell ref="I3:O4"/>
    <mergeCell ref="P3:V4"/>
  </mergeCells>
  <conditionalFormatting sqref="A6:A176">
    <cfRule type="expression" priority="1" dxfId="0" stopIfTrue="1">
      <formula>COUNTIF($A$6:$A$165,A6)&gt;1</formula>
    </cfRule>
  </conditionalFormatting>
  <dataValidations count="1">
    <dataValidation type="list" allowBlank="1" showInputMessage="1" showErrorMessage="1" sqref="A2">
      <formula1>$A$6:$A$173</formula1>
    </dataValidation>
  </dataValidations>
  <printOptions/>
  <pageMargins left="0.75" right="0.75" top="1" bottom="1" header="0.5" footer="0.5"/>
  <pageSetup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Peppe</dc:creator>
  <cp:keywords/>
  <dc:description/>
  <cp:lastModifiedBy>admin</cp:lastModifiedBy>
  <cp:lastPrinted>2022-05-29T20:15:52Z</cp:lastPrinted>
  <dcterms:created xsi:type="dcterms:W3CDTF">2016-05-30T19:12:24Z</dcterms:created>
  <dcterms:modified xsi:type="dcterms:W3CDTF">2022-05-29T20:17:22Z</dcterms:modified>
  <cp:category/>
  <cp:version/>
  <cp:contentType/>
  <cp:contentStatus/>
</cp:coreProperties>
</file>